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976" windowHeight="5892" activeTab="0"/>
  </bookViews>
  <sheets>
    <sheet name="Planilha Não Desonerada" sheetId="1" r:id="rId1"/>
    <sheet name="Cronograma" sheetId="2" r:id="rId2"/>
  </sheets>
  <externalReferences>
    <externalReference r:id="rId5"/>
  </externalReferences>
  <definedNames>
    <definedName name="____sub1" localSheetId="0">#REF!</definedName>
    <definedName name="____sub1">#REF!</definedName>
    <definedName name="____sub2" localSheetId="0">#REF!</definedName>
    <definedName name="____sub2">#REF!</definedName>
    <definedName name="____sub3" localSheetId="0">#REF!</definedName>
    <definedName name="____sub3">#REF!</definedName>
    <definedName name="_Fill" localSheetId="0" hidden="1">#REF!</definedName>
    <definedName name="_Fill" hidden="1">#REF!</definedName>
    <definedName name="_xlnm._FilterDatabase" localSheetId="0" hidden="1">'Planilha Não Desonerada'!$A$8:$I$67</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sub1" localSheetId="1">#REF!</definedName>
    <definedName name="_sub2" localSheetId="1">#REF!</definedName>
    <definedName name="_sub3" localSheetId="1">#REF!</definedName>
    <definedName name="_xlfn.SINGLE" hidden="1">#NAME?</definedName>
    <definedName name="a" localSheetId="1">#REF!</definedName>
    <definedName name="a" localSheetId="0">#REF!</definedName>
    <definedName name="a">#REF!</definedName>
    <definedName name="AA" localSheetId="1" hidden="1">{#N/A,#N/A,FALSE,"ALVENARIA";#N/A,#N/A,FALSE,"BLOCOS";#N/A,#N/A,FALSE,"CINTAS";#N/A,#N/A,FALSE,"CORTINA";#N/A,#N/A,FALSE,"LAJES";#N/A,#N/A,FALSE,"PILARES";#N/A,#N/A,FALSE,"VIGAS"}</definedName>
    <definedName name="AA" hidden="1">{#N/A,#N/A,FALSE,"ALVENARIA";#N/A,#N/A,FALSE,"BLOCOS";#N/A,#N/A,FALSE,"CINTAS";#N/A,#N/A,FALSE,"CORTINA";#N/A,#N/A,FALSE,"LAJES";#N/A,#N/A,FALSE,"PILARES";#N/A,#N/A,FALSE,"VIGAS"}</definedName>
    <definedName name="ABC">OFFSET(#REF!,1,0):OFFSET(#REF!,-1,0)</definedName>
    <definedName name="ademir" hidden="1">{#N/A,#N/A,FALSE,"Cronograma";#N/A,#N/A,FALSE,"Cronogr. 2"}</definedName>
    <definedName name="AREA" localSheetId="1">#REF!</definedName>
    <definedName name="AREA" localSheetId="0">#REF!</definedName>
    <definedName name="AREA">#REF!</definedName>
    <definedName name="_xlnm.Print_Area" localSheetId="1">'Cronograma'!$A$1:$N$30</definedName>
    <definedName name="_xlnm.Print_Area" localSheetId="0">'Planilha Não Desonerada'!$A$1:$I$77</definedName>
    <definedName name="B" localSheetId="1">#REF!</definedName>
    <definedName name="B" localSheetId="0">#REF!</definedName>
    <definedName name="B">#REF!</definedName>
    <definedName name="BDI" localSheetId="1">#REF!</definedName>
    <definedName name="BDI" localSheetId="0">#REF!</definedName>
    <definedName name="BDI">#REF!</definedName>
    <definedName name="bosta" hidden="1">{#N/A,#N/A,FALSE,"Cronograma";#N/A,#N/A,FALSE,"Cronogr. 2"}</definedName>
    <definedName name="CA´L" hidden="1">{#N/A,#N/A,FALSE,"Cronograma";#N/A,#N/A,FALSE,"Cronogr. 2"}</definedName>
    <definedName name="CalculoFossa20" localSheetId="1" hidden="1">{#N/A,#N/A,FALSE,"ALVENARIA";#N/A,#N/A,FALSE,"BLOCOS";#N/A,#N/A,FALSE,"CINTAS";#N/A,#N/A,FALSE,"CORTINA";#N/A,#N/A,FALSE,"LAJES";#N/A,#N/A,FALSE,"PILARES";#N/A,#N/A,FALSE,"VIGAS"}</definedName>
    <definedName name="CalculoFossa20" hidden="1">{#N/A,#N/A,FALSE,"ALVENARIA";#N/A,#N/A,FALSE,"BLOCOS";#N/A,#N/A,FALSE,"CINTAS";#N/A,#N/A,FALSE,"CORTINA";#N/A,#N/A,FALSE,"LAJES";#N/A,#N/A,FALSE,"PILARES";#N/A,#N/A,FALSE,"VIGAS"}</definedName>
    <definedName name="Cedro1COMPLETO" localSheetId="1" hidden="1">{#N/A,#N/A,FALSE,"ALVENARIA";#N/A,#N/A,FALSE,"BLOCOS";#N/A,#N/A,FALSE,"CINTAS";#N/A,#N/A,FALSE,"CORTINA";#N/A,#N/A,FALSE,"LAJES";#N/A,#N/A,FALSE,"PILARES";#N/A,#N/A,FALSE,"VIGAS"}</definedName>
    <definedName name="Cedro1COMPLETO" hidden="1">{#N/A,#N/A,FALSE,"ALVENARIA";#N/A,#N/A,FALSE,"BLOCOS";#N/A,#N/A,FALSE,"CINTAS";#N/A,#N/A,FALSE,"CORTINA";#N/A,#N/A,FALSE,"LAJES";#N/A,#N/A,FALSE,"PILARES";#N/A,#N/A,FALSE,"VIGAS"}</definedName>
    <definedName name="ciclovia" localSheetId="1" hidden="1">{#N/A,#N/A,FALSE,"ALVENARIA";#N/A,#N/A,FALSE,"BLOCOS";#N/A,#N/A,FALSE,"CINTAS";#N/A,#N/A,FALSE,"CORTINA";#N/A,#N/A,FALSE,"LAJES";#N/A,#N/A,FALSE,"PILARES";#N/A,#N/A,FALSE,"VIGAS"}</definedName>
    <definedName name="ciclovia" hidden="1">{#N/A,#N/A,FALSE,"ALVENARIA";#N/A,#N/A,FALSE,"BLOCOS";#N/A,#N/A,FALSE,"CINTAS";#N/A,#N/A,FALSE,"CORTINA";#N/A,#N/A,FALSE,"LAJES";#N/A,#N/A,FALSE,"PILARES";#N/A,#N/A,FALSE,"VIGAS"}</definedName>
    <definedName name="ciclovia2" localSheetId="1" hidden="1">{#N/A,#N/A,FALSE,"ALVENARIA";#N/A,#N/A,FALSE,"BLOCOS";#N/A,#N/A,FALSE,"CINTAS";#N/A,#N/A,FALSE,"CORTINA";#N/A,#N/A,FALSE,"LAJES";#N/A,#N/A,FALSE,"PILARES";#N/A,#N/A,FALSE,"VIGAS"}</definedName>
    <definedName name="ciclovia2" hidden="1">{#N/A,#N/A,FALSE,"ALVENARIA";#N/A,#N/A,FALSE,"BLOCOS";#N/A,#N/A,FALSE,"CINTAS";#N/A,#N/A,FALSE,"CORTINA";#N/A,#N/A,FALSE,"LAJES";#N/A,#N/A,FALSE,"PILARES";#N/A,#N/A,FALSE,"VIGAS"}</definedName>
    <definedName name="ciclovia3" localSheetId="1" hidden="1">{#N/A,#N/A,FALSE,"ALVENARIA";#N/A,#N/A,FALSE,"BLOCOS";#N/A,#N/A,FALSE,"CINTAS";#N/A,#N/A,FALSE,"CORTINA";#N/A,#N/A,FALSE,"LAJES";#N/A,#N/A,FALSE,"PILARES";#N/A,#N/A,FALSE,"VIGAS"}</definedName>
    <definedName name="ciclovia3" hidden="1">{#N/A,#N/A,FALSE,"ALVENARIA";#N/A,#N/A,FALSE,"BLOCOS";#N/A,#N/A,FALSE,"CINTAS";#N/A,#N/A,FALSE,"CORTINA";#N/A,#N/A,FALSE,"LAJES";#N/A,#N/A,FALSE,"PILARES";#N/A,#N/A,FALSE,"VIGAS"}</definedName>
    <definedName name="ciclovia4" localSheetId="1" hidden="1">{#N/A,#N/A,FALSE,"ALVENARIA";#N/A,#N/A,FALSE,"BLOCOS";#N/A,#N/A,FALSE,"CINTAS";#N/A,#N/A,FALSE,"CORTINA";#N/A,#N/A,FALSE,"LAJES";#N/A,#N/A,FALSE,"PILARES";#N/A,#N/A,FALSE,"VIGAS"}</definedName>
    <definedName name="ciclovia4" hidden="1">{#N/A,#N/A,FALSE,"ALVENARIA";#N/A,#N/A,FALSE,"BLOCOS";#N/A,#N/A,FALSE,"CINTAS";#N/A,#N/A,FALSE,"CORTINA";#N/A,#N/A,FALSE,"LAJES";#N/A,#N/A,FALSE,"PILARES";#N/A,#N/A,FALSE,"VIGAS"}</definedName>
    <definedName name="ciclovia5" localSheetId="1" hidden="1">{#N/A,#N/A,FALSE,"ALVENARIA";#N/A,#N/A,FALSE,"BLOCOS";#N/A,#N/A,FALSE,"CINTAS";#N/A,#N/A,FALSE,"CORTINA";#N/A,#N/A,FALSE,"LAJES";#N/A,#N/A,FALSE,"PILARES";#N/A,#N/A,FALSE,"VIGAS"}</definedName>
    <definedName name="ciclovia5" hidden="1">{#N/A,#N/A,FALSE,"ALVENARIA";#N/A,#N/A,FALSE,"BLOCOS";#N/A,#N/A,FALSE,"CINTAS";#N/A,#N/A,FALSE,"CORTINA";#N/A,#N/A,FALSE,"LAJES";#N/A,#N/A,FALSE,"PILARES";#N/A,#N/A,FALSE,"VIGAS"}</definedName>
    <definedName name="ciclovia6" localSheetId="1" hidden="1">{#N/A,#N/A,FALSE,"ALVENARIA";#N/A,#N/A,FALSE,"BLOCOS";#N/A,#N/A,FALSE,"CINTAS";#N/A,#N/A,FALSE,"CORTINA";#N/A,#N/A,FALSE,"LAJES";#N/A,#N/A,FALSE,"PILARES";#N/A,#N/A,FALSE,"VIGAS"}</definedName>
    <definedName name="ciclovia6" hidden="1">{#N/A,#N/A,FALSE,"ALVENARIA";#N/A,#N/A,FALSE,"BLOCOS";#N/A,#N/A,FALSE,"CINTAS";#N/A,#N/A,FALSE,"CORTINA";#N/A,#N/A,FALSE,"LAJES";#N/A,#N/A,FALSE,"PILARES";#N/A,#N/A,FALSE,"VIGAS"}</definedName>
    <definedName name="ciclovia7" localSheetId="1" hidden="1">{#N/A,#N/A,FALSE,"ALVENARIA";#N/A,#N/A,FALSE,"BLOCOS";#N/A,#N/A,FALSE,"CINTAS";#N/A,#N/A,FALSE,"CORTINA";#N/A,#N/A,FALSE,"LAJES";#N/A,#N/A,FALSE,"PILARES";#N/A,#N/A,FALSE,"VIGAS"}</definedName>
    <definedName name="ciclovia7" hidden="1">{#N/A,#N/A,FALSE,"ALVENARIA";#N/A,#N/A,FALSE,"BLOCOS";#N/A,#N/A,FALSE,"CINTAS";#N/A,#N/A,FALSE,"CORTINA";#N/A,#N/A,FALSE,"LAJES";#N/A,#N/A,FALSE,"PILARES";#N/A,#N/A,FALSE,"VIGAS"}</definedName>
    <definedName name="ciclovia8" localSheetId="1" hidden="1">{#N/A,#N/A,FALSE,"ALVENARIA";#N/A,#N/A,FALSE,"BLOCOS";#N/A,#N/A,FALSE,"CINTAS";#N/A,#N/A,FALSE,"CORTINA";#N/A,#N/A,FALSE,"LAJES";#N/A,#N/A,FALSE,"PILARES";#N/A,#N/A,FALSE,"VIGAS"}</definedName>
    <definedName name="ciclovia8" hidden="1">{#N/A,#N/A,FALSE,"ALVENARIA";#N/A,#N/A,FALSE,"BLOCOS";#N/A,#N/A,FALSE,"CINTAS";#N/A,#N/A,FALSE,"CORTINA";#N/A,#N/A,FALSE,"LAJES";#N/A,#N/A,FALSE,"PILARES";#N/A,#N/A,FALSE,"VIGAS"}</definedName>
    <definedName name="concorrentes" hidden="1">{#N/A,#N/A,FALSE,"Cronograma";#N/A,#N/A,FALSE,"Cronogr. 2"}</definedName>
    <definedName name="cotação" localSheetId="1" hidden="1">{#N/A,#N/A,FALSE,"ALVENARIA";#N/A,#N/A,FALSE,"BLOCOS";#N/A,#N/A,FALSE,"CINTAS";#N/A,#N/A,FALSE,"CORTINA";#N/A,#N/A,FALSE,"LAJES";#N/A,#N/A,FALSE,"PILARES";#N/A,#N/A,FALSE,"VIGAS"}</definedName>
    <definedName name="cotação" hidden="1">{#N/A,#N/A,FALSE,"ALVENARIA";#N/A,#N/A,FALSE,"BLOCOS";#N/A,#N/A,FALSE,"CINTAS";#N/A,#N/A,FALSE,"CORTINA";#N/A,#N/A,FALSE,"LAJES";#N/A,#N/A,FALSE,"PILARES";#N/A,#N/A,FALSE,"VIGAS"}</definedName>
    <definedName name="ddd" localSheetId="1" hidden="1">{#N/A,#N/A,FALSE,"ALVENARIA";#N/A,#N/A,FALSE,"BLOCOS";#N/A,#N/A,FALSE,"CINTAS";#N/A,#N/A,FALSE,"CORTINA";#N/A,#N/A,FALSE,"LAJES";#N/A,#N/A,FALSE,"PILARES";#N/A,#N/A,FALSE,"VIGAS"}</definedName>
    <definedName name="ddd" hidden="1">{#N/A,#N/A,FALSE,"ALVENARIA";#N/A,#N/A,FALSE,"BLOCOS";#N/A,#N/A,FALSE,"CINTAS";#N/A,#N/A,FALSE,"CORTINA";#N/A,#N/A,FALSE,"LAJES";#N/A,#N/A,FALSE,"PILARES";#N/A,#N/A,FALSE,"VIGAS"}</definedName>
    <definedName name="DOLAR">'[1]INSUMOS'!$G$8</definedName>
    <definedName name="EMPRESAS">OFFSET(#REF!,1,0):OFFSET(#REF!,-1,0)</definedName>
    <definedName name="Excel_BuiltIn_Print_Area_2" localSheetId="0">#REF!</definedName>
    <definedName name="Excel_BuiltIn_Print_Area_2">#REF!</definedName>
    <definedName name="Excel_BuiltIn_Print_Area_2_1" localSheetId="0">#REF!</definedName>
    <definedName name="Excel_BuiltIn_Print_Area_2_1">#REF!</definedName>
    <definedName name="Excel_BuiltIn_Print_Area_2_1_1" localSheetId="0">#REF!</definedName>
    <definedName name="Excel_BuiltIn_Print_Area_2_1_1">#REF!</definedName>
    <definedName name="Excel_BuiltIn_Print_Area_2_1_1_1" localSheetId="0">#REF!</definedName>
    <definedName name="Excel_BuiltIn_Print_Area_2_1_1_1">#REF!</definedName>
    <definedName name="Excel_BuiltIn_Print_Area_4" localSheetId="0">#REF!</definedName>
    <definedName name="Excel_BuiltIn_Print_Area_4">#REF!</definedName>
    <definedName name="Fossa20" localSheetId="1" hidden="1">{#N/A,#N/A,FALSE,"ALVENARIA";#N/A,#N/A,FALSE,"BLOCOS";#N/A,#N/A,FALSE,"CINTAS";#N/A,#N/A,FALSE,"CORTINA";#N/A,#N/A,FALSE,"LAJES";#N/A,#N/A,FALSE,"PILARES";#N/A,#N/A,FALSE,"VIGAS"}</definedName>
    <definedName name="Fossa20" hidden="1">{#N/A,#N/A,FALSE,"ALVENARIA";#N/A,#N/A,FALSE,"BLOCOS";#N/A,#N/A,FALSE,"CINTAS";#N/A,#N/A,FALSE,"CORTINA";#N/A,#N/A,FALSE,"LAJES";#N/A,#N/A,FALSE,"PILARES";#N/A,#N/A,FALSE,"VIGAS"}</definedName>
    <definedName name="fran" localSheetId="1" hidden="1">{#N/A,#N/A,FALSE,"ALVENARIA";#N/A,#N/A,FALSE,"BLOCOS";#N/A,#N/A,FALSE,"CINTAS";#N/A,#N/A,FALSE,"CORTINA";#N/A,#N/A,FALSE,"LAJES";#N/A,#N/A,FALSE,"PILARES";#N/A,#N/A,FALSE,"VIGAS"}</definedName>
    <definedName name="fran" hidden="1">{#N/A,#N/A,FALSE,"ALVENARIA";#N/A,#N/A,FALSE,"BLOCOS";#N/A,#N/A,FALSE,"CINTAS";#N/A,#N/A,FALSE,"CORTINA";#N/A,#N/A,FALSE,"LAJES";#N/A,#N/A,FALSE,"PILARES";#N/A,#N/A,FALSE,"VIGAS"}</definedName>
    <definedName name="INDICES">OFFSET(#REF!,1,0):OFFSET(#REF!,-1,0)</definedName>
    <definedName name="mac" localSheetId="1" hidden="1">{#N/A,#N/A,FALSE,"ALVENARIA";#N/A,#N/A,FALSE,"BLOCOS";#N/A,#N/A,FALSE,"CINTAS";#N/A,#N/A,FALSE,"CORTINA";#N/A,#N/A,FALSE,"LAJES";#N/A,#N/A,FALSE,"PILARES";#N/A,#N/A,FALSE,"VIGAS"}</definedName>
    <definedName name="mac" hidden="1">{#N/A,#N/A,FALSE,"ALVENARIA";#N/A,#N/A,FALSE,"BLOCOS";#N/A,#N/A,FALSE,"CINTAS";#N/A,#N/A,FALSE,"CORTINA";#N/A,#N/A,FALSE,"LAJES";#N/A,#N/A,FALSE,"PILARES";#N/A,#N/A,FALSE,"VIGAS"}</definedName>
    <definedName name="MACAHDO" localSheetId="1" hidden="1">{#N/A,#N/A,FALSE,"ALVENARIA";#N/A,#N/A,FALSE,"BLOCOS";#N/A,#N/A,FALSE,"CINTAS";#N/A,#N/A,FALSE,"CORTINA";#N/A,#N/A,FALSE,"LAJES";#N/A,#N/A,FALSE,"PILARES";#N/A,#N/A,FALSE,"VIGAS"}</definedName>
    <definedName name="MACAHDO" hidden="1">{#N/A,#N/A,FALSE,"ALVENARIA";#N/A,#N/A,FALSE,"BLOCOS";#N/A,#N/A,FALSE,"CINTAS";#N/A,#N/A,FALSE,"CORTINA";#N/A,#N/A,FALSE,"LAJES";#N/A,#N/A,FALSE,"PILARES";#N/A,#N/A,FALSE,"VIGAS"}</definedName>
    <definedName name="MACHADO" localSheetId="1" hidden="1">{#N/A,#N/A,FALSE,"ALVENARIA";#N/A,#N/A,FALSE,"BLOCOS";#N/A,#N/A,FALSE,"CINTAS";#N/A,#N/A,FALSE,"CORTINA";#N/A,#N/A,FALSE,"LAJES";#N/A,#N/A,FALSE,"PILARES";#N/A,#N/A,FALSE,"VIGAS"}</definedName>
    <definedName name="MACHADO" hidden="1">{#N/A,#N/A,FALSE,"ALVENARIA";#N/A,#N/A,FALSE,"BLOCOS";#N/A,#N/A,FALSE,"CINTAS";#N/A,#N/A,FALSE,"CORTINA";#N/A,#N/A,FALSE,"LAJES";#N/A,#N/A,FALSE,"PILARES";#N/A,#N/A,FALSE,"VIGAS"}</definedName>
    <definedName name="noo" localSheetId="1" hidden="1">{#N/A,#N/A,FALSE,"ALVENARIA";#N/A,#N/A,FALSE,"BLOCOS";#N/A,#N/A,FALSE,"CINTAS";#N/A,#N/A,FALSE,"CORTINA";#N/A,#N/A,FALSE,"LAJES";#N/A,#N/A,FALSE,"PILARES";#N/A,#N/A,FALSE,"VIGAS"}</definedName>
    <definedName name="noo" hidden="1">{#N/A,#N/A,FALSE,"ALVENARIA";#N/A,#N/A,FALSE,"BLOCOS";#N/A,#N/A,FALSE,"CINTAS";#N/A,#N/A,FALSE,"CORTINA";#N/A,#N/A,FALSE,"LAJES";#N/A,#N/A,FALSE,"PILARES";#N/A,#N/A,FALSE,"VIGAS"}</definedName>
    <definedName name="obra" localSheetId="1">#REF!</definedName>
    <definedName name="obra" localSheetId="0">#REF!</definedName>
    <definedName name="obra">#REF!</definedName>
    <definedName name="obra1" localSheetId="1">#REF!</definedName>
    <definedName name="obra1" localSheetId="0">#REF!</definedName>
    <definedName name="obra1">#REF!</definedName>
    <definedName name="obra2" localSheetId="1">#REF!</definedName>
    <definedName name="obra2" localSheetId="0">#REF!</definedName>
    <definedName name="obra2">#REF!</definedName>
    <definedName name="obra3" localSheetId="1">#REF!</definedName>
    <definedName name="obra3" localSheetId="0">#REF!</definedName>
    <definedName name="obra3">#REF!</definedName>
    <definedName name="obra4" localSheetId="1">#REF!</definedName>
    <definedName name="obra4" localSheetId="0">#REF!</definedName>
    <definedName name="obra4">#REF!</definedName>
    <definedName name="obra5" localSheetId="1">#REF!</definedName>
    <definedName name="obra5" localSheetId="0">#REF!</definedName>
    <definedName name="obra5">#REF!</definedName>
    <definedName name="orcamento" localSheetId="1" hidden="1">{#N/A,#N/A,FALSE,"ALVENARIA";#N/A,#N/A,FALSE,"BLOCOS";#N/A,#N/A,FALSE,"CINTAS";#N/A,#N/A,FALSE,"CORTINA";#N/A,#N/A,FALSE,"LAJES";#N/A,#N/A,FALSE,"PILARES";#N/A,#N/A,FALSE,"VIGAS"}</definedName>
    <definedName name="orcamento" hidden="1">{#N/A,#N/A,FALSE,"ALVENARIA";#N/A,#N/A,FALSE,"BLOCOS";#N/A,#N/A,FALSE,"CINTAS";#N/A,#N/A,FALSE,"CORTINA";#N/A,#N/A,FALSE,"LAJES";#N/A,#N/A,FALSE,"PILARES";#N/A,#N/A,FALSE,"VIGAS"}</definedName>
    <definedName name="P.1" localSheetId="1">#REF!</definedName>
    <definedName name="P.1" localSheetId="0">#REF!</definedName>
    <definedName name="P.1">#REF!</definedName>
    <definedName name="P.10" localSheetId="1">#REF!</definedName>
    <definedName name="P.10" localSheetId="0">#REF!</definedName>
    <definedName name="P.10">#REF!</definedName>
    <definedName name="P.11" localSheetId="1">#REF!</definedName>
    <definedName name="P.11" localSheetId="0">#REF!</definedName>
    <definedName name="P.11">#REF!</definedName>
    <definedName name="P.12" localSheetId="1">#REF!</definedName>
    <definedName name="P.12" localSheetId="0">#REF!</definedName>
    <definedName name="P.12">#REF!</definedName>
    <definedName name="P.13" localSheetId="1">#REF!</definedName>
    <definedName name="P.13" localSheetId="0">#REF!</definedName>
    <definedName name="P.13">#REF!</definedName>
    <definedName name="P.14" localSheetId="1">#REF!</definedName>
    <definedName name="P.14" localSheetId="0">#REF!</definedName>
    <definedName name="P.14">#REF!</definedName>
    <definedName name="P.15" localSheetId="1">#REF!</definedName>
    <definedName name="P.15" localSheetId="0">#REF!</definedName>
    <definedName name="P.15">#REF!</definedName>
    <definedName name="P.2" localSheetId="1">#REF!</definedName>
    <definedName name="P.2" localSheetId="0">#REF!</definedName>
    <definedName name="P.2">#REF!</definedName>
    <definedName name="P.3" localSheetId="1">#REF!</definedName>
    <definedName name="P.3" localSheetId="0">#REF!</definedName>
    <definedName name="P.3">#REF!</definedName>
    <definedName name="P.4" localSheetId="1">#REF!</definedName>
    <definedName name="P.4" localSheetId="0">#REF!</definedName>
    <definedName name="P.4">#REF!</definedName>
    <definedName name="P.5" localSheetId="1">#REF!</definedName>
    <definedName name="P.5" localSheetId="0">#REF!</definedName>
    <definedName name="P.5">#REF!</definedName>
    <definedName name="P.6" localSheetId="1">#REF!</definedName>
    <definedName name="P.6" localSheetId="0">#REF!</definedName>
    <definedName name="P.6">#REF!</definedName>
    <definedName name="P.7" localSheetId="1">#REF!</definedName>
    <definedName name="P.7" localSheetId="0">#REF!</definedName>
    <definedName name="P.7">#REF!</definedName>
    <definedName name="P.8" localSheetId="1">#REF!</definedName>
    <definedName name="P.8" localSheetId="0">#REF!</definedName>
    <definedName name="P.8">#REF!</definedName>
    <definedName name="P.9" localSheetId="1">#REF!</definedName>
    <definedName name="P.9" localSheetId="0">#REF!</definedName>
    <definedName name="P.9">#REF!</definedName>
    <definedName name="Pedreiro_de_acabamento">'[1]INSUMOS'!$B$11</definedName>
    <definedName name="Popular" hidden="1">{#N/A,#N/A,FALSE,"Cronograma";#N/A,#N/A,FALSE,"Cronogr. 2"}</definedName>
    <definedName name="PP1.1" localSheetId="1">#REF!</definedName>
    <definedName name="PP1.1" localSheetId="0">#REF!</definedName>
    <definedName name="PP1.1">#REF!</definedName>
    <definedName name="PP1.10" localSheetId="1">#REF!</definedName>
    <definedName name="PP1.10" localSheetId="0">#REF!</definedName>
    <definedName name="PP1.10">#REF!</definedName>
    <definedName name="PP1.11" localSheetId="1">#REF!</definedName>
    <definedName name="PP1.11" localSheetId="0">#REF!</definedName>
    <definedName name="PP1.11">#REF!</definedName>
    <definedName name="PP1.12" localSheetId="1">#REF!</definedName>
    <definedName name="PP1.12" localSheetId="0">#REF!</definedName>
    <definedName name="PP1.12">#REF!</definedName>
    <definedName name="PP1.13" localSheetId="1">#REF!</definedName>
    <definedName name="PP1.13" localSheetId="0">#REF!</definedName>
    <definedName name="PP1.13">#REF!</definedName>
    <definedName name="PP1.14" localSheetId="1">#REF!</definedName>
    <definedName name="PP1.14" localSheetId="0">#REF!</definedName>
    <definedName name="PP1.14">#REF!</definedName>
    <definedName name="PP1.15" localSheetId="1">#REF!</definedName>
    <definedName name="PP1.15" localSheetId="0">#REF!</definedName>
    <definedName name="PP1.15">#REF!</definedName>
    <definedName name="PP1.2" localSheetId="1">#REF!</definedName>
    <definedName name="PP1.2" localSheetId="0">#REF!</definedName>
    <definedName name="PP1.2">#REF!</definedName>
    <definedName name="PP1.3" localSheetId="1">#REF!</definedName>
    <definedName name="PP1.3" localSheetId="0">#REF!</definedName>
    <definedName name="PP1.3">#REF!</definedName>
    <definedName name="PP1.4" localSheetId="1">#REF!</definedName>
    <definedName name="PP1.4" localSheetId="0">#REF!</definedName>
    <definedName name="PP1.4">#REF!</definedName>
    <definedName name="PP1.5" localSheetId="1">#REF!</definedName>
    <definedName name="PP1.5" localSheetId="0">#REF!</definedName>
    <definedName name="PP1.5">#REF!</definedName>
    <definedName name="PP1.6" localSheetId="1">#REF!</definedName>
    <definedName name="PP1.6" localSheetId="0">#REF!</definedName>
    <definedName name="PP1.6">#REF!</definedName>
    <definedName name="PP1.7" localSheetId="1">#REF!</definedName>
    <definedName name="PP1.7" localSheetId="0">#REF!</definedName>
    <definedName name="PP1.7">#REF!</definedName>
    <definedName name="PP1.8" localSheetId="1">#REF!</definedName>
    <definedName name="PP1.8" localSheetId="0">#REF!</definedName>
    <definedName name="PP1.8">#REF!</definedName>
    <definedName name="PP1.9" localSheetId="1">#REF!</definedName>
    <definedName name="PP1.9" localSheetId="0">#REF!</definedName>
    <definedName name="PP1.9">#REF!</definedName>
    <definedName name="rio" hidden="1">{#N/A,#N/A,FALSE,"Cronograma";#N/A,#N/A,FALSE,"Cronogr. 2"}</definedName>
    <definedName name="ss" hidden="1">{#N/A,#N/A,FALSE,"Cronograma";#N/A,#N/A,FALSE,"Cronogr. 2"}</definedName>
    <definedName name="T.1" localSheetId="1">#REF!</definedName>
    <definedName name="T.1" localSheetId="0">#REF!</definedName>
    <definedName name="T.1">#REF!</definedName>
    <definedName name="T.10" localSheetId="1">#REF!</definedName>
    <definedName name="T.10" localSheetId="0">#REF!</definedName>
    <definedName name="T.10">#REF!</definedName>
    <definedName name="T.11" localSheetId="1">#REF!</definedName>
    <definedName name="T.11" localSheetId="0">#REF!</definedName>
    <definedName name="T.11">#REF!</definedName>
    <definedName name="T.12" localSheetId="1">#REF!</definedName>
    <definedName name="T.12" localSheetId="0">#REF!</definedName>
    <definedName name="T.12">#REF!</definedName>
    <definedName name="T.13" localSheetId="1">#REF!</definedName>
    <definedName name="T.13" localSheetId="0">#REF!</definedName>
    <definedName name="T.13">#REF!</definedName>
    <definedName name="T.14" localSheetId="1">#REF!</definedName>
    <definedName name="T.14" localSheetId="0">#REF!</definedName>
    <definedName name="T.14">#REF!</definedName>
    <definedName name="T.15" localSheetId="1">#REF!</definedName>
    <definedName name="T.15" localSheetId="0">#REF!</definedName>
    <definedName name="T.15">#REF!</definedName>
    <definedName name="T.2" localSheetId="1">#REF!</definedName>
    <definedName name="T.2" localSheetId="0">#REF!</definedName>
    <definedName name="T.2">#REF!</definedName>
    <definedName name="T.3" localSheetId="1">#REF!</definedName>
    <definedName name="T.3" localSheetId="0">#REF!</definedName>
    <definedName name="T.3">#REF!</definedName>
    <definedName name="T.4" localSheetId="1">#REF!</definedName>
    <definedName name="T.4" localSheetId="0">#REF!</definedName>
    <definedName name="T.4">#REF!</definedName>
    <definedName name="T.5" localSheetId="1">#REF!</definedName>
    <definedName name="T.5" localSheetId="0">#REF!</definedName>
    <definedName name="T.5">#REF!</definedName>
    <definedName name="T.6" localSheetId="1">#REF!</definedName>
    <definedName name="T.6" localSheetId="0">#REF!</definedName>
    <definedName name="T.6">#REF!</definedName>
    <definedName name="T.7" localSheetId="1">#REF!</definedName>
    <definedName name="T.7" localSheetId="0">#REF!</definedName>
    <definedName name="T.7">#REF!</definedName>
    <definedName name="T.8" localSheetId="1">#REF!</definedName>
    <definedName name="T.8" localSheetId="0">#REF!</definedName>
    <definedName name="T.8">#REF!</definedName>
    <definedName name="T.9" localSheetId="1">#REF!</definedName>
    <definedName name="T.9" localSheetId="0">#REF!</definedName>
    <definedName name="T.9">#REF!</definedName>
    <definedName name="_xlnm.Print_Titles" localSheetId="0">'Planilha Não Desonerada'!$1:$8</definedName>
    <definedName name="TOT.P" localSheetId="1">#REF!</definedName>
    <definedName name="TOT.P" localSheetId="0">#REF!</definedName>
    <definedName name="TOT.P">#REF!</definedName>
    <definedName name="TOT1.P" localSheetId="1">#REF!</definedName>
    <definedName name="TOT1.P" localSheetId="0">#REF!</definedName>
    <definedName name="TOT1.P">#REF!</definedName>
    <definedName name="TT.1" localSheetId="1">#REF!</definedName>
    <definedName name="TT.1" localSheetId="0">#REF!</definedName>
    <definedName name="TT.1">#REF!</definedName>
    <definedName name="TT.10" localSheetId="1">#REF!</definedName>
    <definedName name="TT.10" localSheetId="0">#REF!</definedName>
    <definedName name="TT.10">#REF!</definedName>
    <definedName name="TT.11" localSheetId="1">#REF!</definedName>
    <definedName name="TT.11" localSheetId="0">#REF!</definedName>
    <definedName name="TT.11">#REF!</definedName>
    <definedName name="TT.12" localSheetId="1">#REF!</definedName>
    <definedName name="TT.12" localSheetId="0">#REF!</definedName>
    <definedName name="TT.12">#REF!</definedName>
    <definedName name="TT.13" localSheetId="1">#REF!</definedName>
    <definedName name="TT.13" localSheetId="0">#REF!</definedName>
    <definedName name="TT.13">#REF!</definedName>
    <definedName name="TT.14" localSheetId="1">#REF!</definedName>
    <definedName name="TT.14" localSheetId="0">#REF!</definedName>
    <definedName name="TT.14">#REF!</definedName>
    <definedName name="TT.15" localSheetId="1">#REF!</definedName>
    <definedName name="TT.15" localSheetId="0">#REF!</definedName>
    <definedName name="TT.15">#REF!</definedName>
    <definedName name="TT.2" localSheetId="1">#REF!</definedName>
    <definedName name="TT.2" localSheetId="0">#REF!</definedName>
    <definedName name="TT.2">#REF!</definedName>
    <definedName name="TT.3" localSheetId="1">#REF!</definedName>
    <definedName name="TT.3" localSheetId="0">#REF!</definedName>
    <definedName name="TT.3">#REF!</definedName>
    <definedName name="TT.4" localSheetId="1">#REF!</definedName>
    <definedName name="TT.4" localSheetId="0">#REF!</definedName>
    <definedName name="TT.4">#REF!</definedName>
    <definedName name="TT.5" localSheetId="1">#REF!</definedName>
    <definedName name="TT.5" localSheetId="0">#REF!</definedName>
    <definedName name="TT.5">#REF!</definedName>
    <definedName name="TT.6" localSheetId="1">#REF!</definedName>
    <definedName name="TT.6" localSheetId="0">#REF!</definedName>
    <definedName name="TT.6">#REF!</definedName>
    <definedName name="TT.7" localSheetId="1">#REF!</definedName>
    <definedName name="TT.7" localSheetId="0">#REF!</definedName>
    <definedName name="TT.7">#REF!</definedName>
    <definedName name="TT.8" localSheetId="1">#REF!</definedName>
    <definedName name="TT.8" localSheetId="0">#REF!</definedName>
    <definedName name="TT.8">#REF!</definedName>
    <definedName name="TT.9" localSheetId="1">#REF!</definedName>
    <definedName name="TT.9" localSheetId="0">#REF!</definedName>
    <definedName name="TT.9">#REF!</definedName>
    <definedName name="wrn.Cronograma." hidden="1">{#N/A,#N/A,FALSE,"Cronograma";#N/A,#N/A,FALSE,"Cronogr. 2"}</definedName>
    <definedName name="wrn.GERAL." hidden="1">{#N/A,#N/A,FALSE,"ET-CAPA";#N/A,#N/A,FALSE,"ET-PAG1";#N/A,#N/A,FALSE,"ET-PAG2";#N/A,#N/A,FALSE,"ET-PAG3";#N/A,#N/A,FALSE,"ET-PAG4";#N/A,#N/A,FALSE,"ET-PAG5"}</definedName>
    <definedName name="wrn.mode_lev.xls." localSheetId="1" hidden="1">{#N/A,#N/A,FALSE,"ALVENARIA";#N/A,#N/A,FALSE,"BLOCOS";#N/A,#N/A,FALSE,"CINTAS";#N/A,#N/A,FALSE,"CORTINA";#N/A,#N/A,FALSE,"LAJES";#N/A,#N/A,FALSE,"PILARES";#N/A,#N/A,FALSE,"VIGAS"}</definedName>
    <definedName name="wrn.mode_lev.xls." hidden="1">{#N/A,#N/A,FALSE,"ALVENARIA";#N/A,#N/A,FALSE,"BLOCOS";#N/A,#N/A,FALSE,"CINTAS";#N/A,#N/A,FALSE,"CORTINA";#N/A,#N/A,FALSE,"LAJES";#N/A,#N/A,FALSE,"PILARES";#N/A,#N/A,FALSE,"VIGAS"}</definedName>
    <definedName name="wrn.PENDENCIAS." hidden="1">{#N/A,#N/A,FALSE,"GERAL";#N/A,#N/A,FALSE,"012-96";#N/A,#N/A,FALSE,"018-96";#N/A,#N/A,FALSE,"027-96";#N/A,#N/A,FALSE,"059-96";#N/A,#N/A,FALSE,"076-96";#N/A,#N/A,FALSE,"019-97";#N/A,#N/A,FALSE,"021-97";#N/A,#N/A,FALSE,"022-97";#N/A,#N/A,FALSE,"028-97"}</definedName>
    <definedName name="x" localSheetId="1" hidden="1">{#N/A,#N/A,FALSE,"ALVENARIA";#N/A,#N/A,FALSE,"BLOCOS";#N/A,#N/A,FALSE,"CINTAS";#N/A,#N/A,FALSE,"CORTINA";#N/A,#N/A,FALSE,"LAJES";#N/A,#N/A,FALSE,"PILARES";#N/A,#N/A,FALSE,"VIGAS"}</definedName>
    <definedName name="x" hidden="1">{#N/A,#N/A,FALSE,"ALVENARIA";#N/A,#N/A,FALSE,"BLOCOS";#N/A,#N/A,FALSE,"CINTAS";#N/A,#N/A,FALSE,"CORTINA";#N/A,#N/A,FALSE,"LAJES";#N/A,#N/A,FALSE,"PILARES";#N/A,#N/A,FALSE,"VIGAS"}</definedName>
  </definedNames>
  <calcPr fullCalcOnLoad="1"/>
</workbook>
</file>

<file path=xl/comments1.xml><?xml version="1.0" encoding="utf-8"?>
<comments xmlns="http://schemas.openxmlformats.org/spreadsheetml/2006/main">
  <authors>
    <author>Volpi</author>
  </authors>
  <commentList>
    <comment ref="A1" authorId="0">
      <text>
        <r>
          <rPr>
            <b/>
            <sz val="9"/>
            <rFont val="Segoe UI"/>
            <family val="2"/>
          </rPr>
          <t>Volpi:</t>
        </r>
        <r>
          <rPr>
            <sz val="9"/>
            <rFont val="Segoe UI"/>
            <family val="2"/>
          </rPr>
          <t xml:space="preserve">
Inserir logo atravéns de imagem</t>
        </r>
      </text>
    </comment>
  </commentList>
</comments>
</file>

<file path=xl/sharedStrings.xml><?xml version="1.0" encoding="utf-8"?>
<sst xmlns="http://schemas.openxmlformats.org/spreadsheetml/2006/main" count="324" uniqueCount="145">
  <si>
    <t>ITEM</t>
  </si>
  <si>
    <t>UNID.</t>
  </si>
  <si>
    <t>CRONOGRAMA FÍSICO-FINANCEIRO GLOBAL</t>
  </si>
  <si>
    <t>1 - IDENTIFICAÇÃO</t>
  </si>
  <si>
    <t xml:space="preserve">DISCRIMINAÇÃO  </t>
  </si>
  <si>
    <t>VALOR DOS SERVIÇOS</t>
  </si>
  <si>
    <t>PESO %</t>
  </si>
  <si>
    <t>SERVIÇOS A EXECUTAR</t>
  </si>
  <si>
    <t>MÊS 01</t>
  </si>
  <si>
    <t>MÊS 02</t>
  </si>
  <si>
    <t>MÊS 03</t>
  </si>
  <si>
    <t>MÊS 04</t>
  </si>
  <si>
    <t>SIMPL.%</t>
  </si>
  <si>
    <t>ACUM. %</t>
  </si>
  <si>
    <t>FONTE</t>
  </si>
  <si>
    <t>DESCRIÇÃO DOS SERVIÇOS</t>
  </si>
  <si>
    <t>QUANT.</t>
  </si>
  <si>
    <t>VALOR TOTAL C/BDI (R$)</t>
  </si>
  <si>
    <t>(diferença)</t>
  </si>
  <si>
    <t>PLANILHA ORÇAMENTÁRIA DE CUSTOS</t>
  </si>
  <si>
    <t xml:space="preserve">LOCAL: </t>
  </si>
  <si>
    <t xml:space="preserve">FORMA DE EXECUÇÃO: </t>
  </si>
  <si>
    <t>BDI</t>
  </si>
  <si>
    <t xml:space="preserve">PRAZO DE EXECUÇÃO: </t>
  </si>
  <si>
    <t xml:space="preserve">REFERÊNCIA: </t>
  </si>
  <si>
    <t>ITENS / SUBITENS</t>
  </si>
  <si>
    <t xml:space="preserve">OBJETO: </t>
  </si>
  <si>
    <t>TOTAL GERAL</t>
  </si>
  <si>
    <t>PR. UNIT.(R$) S/ BDI</t>
  </si>
  <si>
    <t>MUNICÍPIO/UF:</t>
  </si>
  <si>
    <t xml:space="preserve">MUNICÍPIO/UF: </t>
  </si>
  <si>
    <t>TOTAL EM PERCENTUAL:</t>
  </si>
  <si>
    <t>TOTAL EM REAIS:</t>
  </si>
  <si>
    <t>1.1</t>
  </si>
  <si>
    <t>COMPOSIÇÃO</t>
  </si>
  <si>
    <t>PIRAUBA/ MG</t>
  </si>
  <si>
    <t>PAVIMENTAÇÃO DE VIAS URBANAS</t>
  </si>
  <si>
    <t xml:space="preserve">PAVIMENTAÇÃO </t>
  </si>
  <si>
    <t>BAIRRO BOA VISTA</t>
  </si>
  <si>
    <t>RUA VEREADOR JUVENAL CONDÉ</t>
  </si>
  <si>
    <t>RUA IBIPU</t>
  </si>
  <si>
    <t>RUA AVELINO MARTINS</t>
  </si>
  <si>
    <t>RUA ANTÔNIO RODRIGUES NETO</t>
  </si>
  <si>
    <t>M</t>
  </si>
  <si>
    <t>M2</t>
  </si>
  <si>
    <t>M3</t>
  </si>
  <si>
    <t>TXKM</t>
  </si>
  <si>
    <t>M3XKM</t>
  </si>
  <si>
    <t>SETOP</t>
  </si>
  <si>
    <t>ED-48490</t>
  </si>
  <si>
    <t>DEMOLIÇÃO MANUAL DE ALVENARIA POLIÉDRICA, INCLUSIVE AFASTAMENTO</t>
  </si>
  <si>
    <t>ED-16660</t>
  </si>
  <si>
    <t>FORNECIMENTO E COLOCAÇÃO DE PLACA DE OBRA EM CHAPA GALVANIZADA #26, ESP. 0,45 MM, PLOTADA COM ADESIVO VINÍLICO, AFIXADA COM REBITES 4,8X40 MM, EM ESTRUTURA METÁLICA DE METALON 20X20 MM, ESP. 1,25 MM, INCLUSIVE SUPORTE EM EUCALIPTO AUTOCLAVADO PINTADO COM TINTA PVA DUAS (2) DEMÃOS</t>
  </si>
  <si>
    <t>ED-50435</t>
  </si>
  <si>
    <t>PLANTIO DE GRAMA BATATAIS EM PLACAS, INCLUSIVE TERRA VEGETAL E CONSERVAÇÃO POR 30 DIAS</t>
  </si>
  <si>
    <t>ED-51139</t>
  </si>
  <si>
    <t>GUIA DE MEIO-FIO, EM CONCRETO COM FCK 20MPA, PRÉ-MOLDADA, MFC-01 PADRÃO DER-MG, DIMENSÕES (12X16,7X35)CM, EXCLUSIVE SARJETA, INCLUSIVE ESCAVAÇÃO, APILOAMENTO E TRANSPORTE COM RETIRADA DO MATERIAL ESCAVADO (EM CAÇAMBA)</t>
  </si>
  <si>
    <t>ED-7623</t>
  </si>
  <si>
    <t>EXECUÇÃO E APLICAÇÃO DE CONCRETO BETUMINOSO USINADO A QUENTE (CBUQ), MASSA COMERCIAL, INCLUINDO FORNECIMENTO E TRANSPORTE DOS AGREGADOS E MATERIAL BETUMINOSO, EXCLUSIVE TRANSPORTE DA MASSA ASFÁLTICA ATÉ A PISTA</t>
  </si>
  <si>
    <t>RO-51229</t>
  </si>
  <si>
    <t>PINTURA DE LIGAÇÃO (EXECUÇÃO E FORNECIMENTO DO MATERIAL BETUMINOSO, EXCLUSIVE TRANSPORTE DO MATERIAL BETUMINOSO)</t>
  </si>
  <si>
    <t>RO-41363</t>
  </si>
  <si>
    <t>TRANSPORTE DE CONCRETO BETUMINOSO USINADO A QUENTE. DISTÂNCIA MÉDIA DE TRANSPORTE DE 15,10 A 20,00 KM (DENSIDADE DE MATERIAL SOLTO)</t>
  </si>
  <si>
    <t>RO-41369</t>
  </si>
  <si>
    <t>TRANSPORTE DE MATERIAL DE QUALQUER NATUREZA. DISTÂNCIA MÉDIA DE TRANSPORTE &lt;= 10,00 KM</t>
  </si>
  <si>
    <t>RO-41376</t>
  </si>
  <si>
    <t>TRANSPORTE DE MATERIAL DE QUALQUER NATUREZA. DISTÂNCIA MÉDIA DE TRANSPORTE &gt;= 50,10 KM</t>
  </si>
  <si>
    <t>SARJETA DE CONCRETO URBANO (SCU), TIPO 1, COM FCK 15 MPA, LARGURA DE 30CM COM INCLINAÇÃO DE 3%, ESP. 7CM, PADRÃO DEER-MG, EXCLUSIVE MEIO-FIO, INCLUSIVE ESCAVAÇÃO, APILAOMENTO E TRANSPORTE COM RETIRADA DO MATERIAL ESCAVADO (EM CAÇAMBA) (EMBAZADA EM ED-14762)</t>
  </si>
  <si>
    <t>EXECUÇÃO DE LOMBADA</t>
  </si>
  <si>
    <t>Linhas de resina acrilica 0,6mm de espessura e Largura = 0,25m (execução, inclusive pré-marcação, fornecimento e transporte de todos os materiais) (Embasada em RO-41239)</t>
  </si>
  <si>
    <t>UN.</t>
  </si>
  <si>
    <t>SERVIÇOS PRELIMINARES</t>
  </si>
  <si>
    <t>PLACA DE TRÂNSITO SINALIZAÇÃO VERTICAL, CHAPA N°16, SEMI-REFLEXIVA, TIPO A-18, SALIÊNCIA OU LOMBADA, (FORMA LOSANGULO, DIMENSÕES 450x450MM), INCLUINDO TUBO AÇO GALVANIZADOCOM COSTURA NBR 5580 CLASSE LEVE DN 500MM, E= 3,00MM (COMPRIMENTO 3,00M) E INSTALAÇÃO</t>
  </si>
  <si>
    <t>SINAPI Composições e Insumos/DEZEMBRO/2021 (NÃO DESONERADO) | SETOP Leste/OUTUBRO-2021 (NÃO DESONERADO)</t>
  </si>
  <si>
    <t>1.1.1</t>
  </si>
  <si>
    <t>1.3</t>
  </si>
  <si>
    <t>1.3.1</t>
  </si>
  <si>
    <t>1.3.2</t>
  </si>
  <si>
    <t>1.3.3</t>
  </si>
  <si>
    <t>1.3.4</t>
  </si>
  <si>
    <t>1.3.5</t>
  </si>
  <si>
    <t>1.4</t>
  </si>
  <si>
    <t>1.4.1</t>
  </si>
  <si>
    <t>1.4.2</t>
  </si>
  <si>
    <t>1.5</t>
  </si>
  <si>
    <t>1.5.1</t>
  </si>
  <si>
    <t>1.5.2</t>
  </si>
  <si>
    <t>1.6</t>
  </si>
  <si>
    <t>1.6.1</t>
  </si>
  <si>
    <t>1.4.3</t>
  </si>
  <si>
    <t>1.4.4</t>
  </si>
  <si>
    <t>1.4.5</t>
  </si>
  <si>
    <t>1.5.3</t>
  </si>
  <si>
    <t>1.5.4</t>
  </si>
  <si>
    <t>1.5.5</t>
  </si>
  <si>
    <t>1.6.2</t>
  </si>
  <si>
    <t>1.6.3</t>
  </si>
  <si>
    <t>1.6.4</t>
  </si>
  <si>
    <t>1.6.5</t>
  </si>
  <si>
    <t>1.2</t>
  </si>
  <si>
    <t>1.2.1</t>
  </si>
  <si>
    <t>1.2.2</t>
  </si>
  <si>
    <t>1.2.3</t>
  </si>
  <si>
    <t>1.2.4</t>
  </si>
  <si>
    <t>1.2.5</t>
  </si>
  <si>
    <t>RUA ABUINO DE AQUINO</t>
  </si>
  <si>
    <t>4 meses</t>
  </si>
  <si>
    <t>1.2.6</t>
  </si>
  <si>
    <t>1.2.7</t>
  </si>
  <si>
    <t>1.2.8</t>
  </si>
  <si>
    <t>1.2.9</t>
  </si>
  <si>
    <t>1.3.6</t>
  </si>
  <si>
    <t>1.3.7</t>
  </si>
  <si>
    <t>1.3.8</t>
  </si>
  <si>
    <t>1.3.9</t>
  </si>
  <si>
    <t>1.4.6</t>
  </si>
  <si>
    <t>1.4.7</t>
  </si>
  <si>
    <t>1.4.8</t>
  </si>
  <si>
    <t>1.4.9</t>
  </si>
  <si>
    <t>1.5.6</t>
  </si>
  <si>
    <t>1.5.7</t>
  </si>
  <si>
    <t>1.5.8</t>
  </si>
  <si>
    <t>1.5.9</t>
  </si>
  <si>
    <t>1.5.10</t>
  </si>
  <si>
    <t>1.5.11</t>
  </si>
  <si>
    <t>1.5.12</t>
  </si>
  <si>
    <t>1.6.6</t>
  </si>
  <si>
    <t>1.6.7</t>
  </si>
  <si>
    <t>1.6.8</t>
  </si>
  <si>
    <t>1.6.9</t>
  </si>
  <si>
    <t>[TIMBRE DA EMPRESA]</t>
  </si>
  <si>
    <t>EMPREITADA A PREÇO GLOBAL</t>
  </si>
  <si>
    <t>DATA DE PREENCHIMENTO</t>
  </si>
  <si>
    <t xml:space="preserve">&lt;--- Preencher percentual de BDI aplicado na proposta </t>
  </si>
  <si>
    <t>&lt;--- Preencher Data da Proposta</t>
  </si>
  <si>
    <t>Valor unitário de referência</t>
  </si>
  <si>
    <t>PR. UNIT.(R$) C/ BDI</t>
  </si>
  <si>
    <t>Pirauba, [dia] de [mês] de 2021</t>
  </si>
  <si>
    <t>[nome do engenheiro Responsável Técnico da empresa]</t>
  </si>
  <si>
    <t>[nome do Representante Legal da empresa]</t>
  </si>
  <si>
    <t>ENGENHEIRO CIVIL</t>
  </si>
  <si>
    <t>REPRESENTANTE LEGAL</t>
  </si>
  <si>
    <t>CREA XXXXXX/D</t>
  </si>
  <si>
    <t xml:space="preserve"> CÓDIGO </t>
  </si>
  <si>
    <t>PAVIMENTAÇÃO DE VIAS URBANAS (BAIRRO BOA VISTA)</t>
  </si>
</sst>
</file>

<file path=xl/styles.xml><?xml version="1.0" encoding="utf-8"?>
<styleSheet xmlns="http://schemas.openxmlformats.org/spreadsheetml/2006/main">
  <numFmts count="5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
    <numFmt numFmtId="165" formatCode="_(* #,##0.00_);_(* \(#,##0.00\);_(* &quot;-&quot;??_);_(@_)"/>
    <numFmt numFmtId="166" formatCode="_(&quot;R$ &quot;* #,##0.00_);_(&quot;R$ &quot;* \(#,##0.00\);_(&quot;R$ &quot;* &quot;-&quot;??_);_(@_)"/>
    <numFmt numFmtId="167" formatCode="&quot;R$&quot;#,##0.00_);\(&quot;R$&quot;#,##0.00\)"/>
    <numFmt numFmtId="168" formatCode="&quot;R$ &quot;#,##0.00"/>
    <numFmt numFmtId="169" formatCode="0.0000"/>
    <numFmt numFmtId="170" formatCode="&quot;R$&quot;#,##0.00"/>
    <numFmt numFmtId="171" formatCode="_(* #,##0.0000_);_(* \(#,##0.0000\);_(* &quot;-&quot;??_);_(@_)"/>
    <numFmt numFmtId="172" formatCode="_([$€-2]* #,##0.00_);_([$€-2]* \(#,##0.00\);_([$€-2]* &quot;-&quot;??_)"/>
    <numFmt numFmtId="173" formatCode="#,##0.00&quot; &quot;;&quot; (&quot;#,##0.00&quot;)&quot;;&quot; -&quot;#&quot; &quot;;@&quot; &quot;"/>
    <numFmt numFmtId="174" formatCode="_-* #,##0.00\ _€_-;\-* #,##0.00\ _€_-;_-* &quot;-&quot;??\ _€_-;_-@_-"/>
    <numFmt numFmtId="175" formatCode="#\,##0."/>
    <numFmt numFmtId="176" formatCode="_(&quot;$&quot;* #,##0_);_(&quot;$&quot;* \(#,##0\);_(&quot;$&quot;* &quot;-&quot;_);_(@_)"/>
    <numFmt numFmtId="177" formatCode="_(&quot;$&quot;* #,##0.00_);_(&quot;$&quot;* \(#,##0.00\);_(&quot;$&quot;* &quot;-&quot;??_);_(@_)"/>
    <numFmt numFmtId="178" formatCode="\$#."/>
    <numFmt numFmtId="179" formatCode="#,##0.00&quot; &quot;;&quot;-&quot;#,##0.00&quot; &quot;;&quot; -&quot;#&quot; &quot;;@&quot; &quot;"/>
    <numFmt numFmtId="180" formatCode="#.00"/>
    <numFmt numFmtId="181" formatCode="0.00_)"/>
    <numFmt numFmtId="182" formatCode="%#.00"/>
    <numFmt numFmtId="183" formatCode="#\,##0.00"/>
    <numFmt numFmtId="184" formatCode="[$R$-416]&quot; &quot;#,##0.00;[Red]&quot;-&quot;[$R$-416]&quot; &quot;#,##0.00"/>
    <numFmt numFmtId="185" formatCode="#,"/>
    <numFmt numFmtId="186" formatCode="_(* #,##0_);_(* \(#,##0\);_(* &quot;-&quot;_);_(@_)"/>
    <numFmt numFmtId="187" formatCode="#,##0.000"/>
    <numFmt numFmtId="188" formatCode="[$-416]dddd\,\ d&quot; de &quot;mmmm&quot; de &quot;yyyy"/>
    <numFmt numFmtId="189" formatCode="0.0"/>
    <numFmt numFmtId="190" formatCode="&quot;Sim&quot;;&quot;Sim&quot;;&quot;Não&quot;"/>
    <numFmt numFmtId="191" formatCode="&quot;Verdadeiro&quot;;&quot;Verdadeiro&quot;;&quot;Falso&quot;"/>
    <numFmt numFmtId="192" formatCode="&quot;Ativar&quot;;&quot;Ativar&quot;;&quot;Desativar&quot;"/>
    <numFmt numFmtId="193" formatCode="[$€-2]\ #,##0.00_);[Red]\([$€-2]\ #,##0.00\)"/>
    <numFmt numFmtId="194" formatCode="0.000"/>
    <numFmt numFmtId="195" formatCode="[$-F800]dddd\,\ mmmm\ dd\,\ yyyy"/>
    <numFmt numFmtId="196" formatCode="0.0%"/>
    <numFmt numFmtId="197" formatCode="_(\ #,##0.00_);_(\ \(#,##0.00\);_(\ &quot;-&quot;??_);_(@_)"/>
    <numFmt numFmtId="198" formatCode="0\1"/>
    <numFmt numFmtId="199" formatCode="_-[$R$-416]\ * #,##0.00_-;\-[$R$-416]\ * #,##0.00_-;_-[$R$-416]\ * &quot;-&quot;??_-;_-@_-"/>
    <numFmt numFmtId="200" formatCode="[$R$-416]\ #,##0.00;\-[$R$-416]\ #,##0.00"/>
    <numFmt numFmtId="201" formatCode="&quot;Ativado&quot;;&quot;Ativado&quot;;&quot;Desativado&quot;"/>
    <numFmt numFmtId="202" formatCode="0.000000000"/>
    <numFmt numFmtId="203" formatCode="0.00000000"/>
    <numFmt numFmtId="204" formatCode="0.0000000"/>
    <numFmt numFmtId="205" formatCode="0.000000"/>
    <numFmt numFmtId="206" formatCode="0.00000"/>
    <numFmt numFmtId="207" formatCode="_-* #,##0.0000_-;\-* #,##0.0000_-;_-* &quot;-&quot;????_-;_-@_-"/>
  </numFmts>
  <fonts count="111">
    <font>
      <sz val="11"/>
      <color theme="1"/>
      <name val="Calibri"/>
      <family val="2"/>
    </font>
    <font>
      <sz val="11"/>
      <color indexed="8"/>
      <name val="Calibri"/>
      <family val="2"/>
    </font>
    <font>
      <sz val="10"/>
      <name val="Arial"/>
      <family val="2"/>
    </font>
    <font>
      <sz val="10"/>
      <name val="Times New Roman"/>
      <family val="1"/>
    </font>
    <font>
      <sz val="10"/>
      <name val="Century Gothic"/>
      <family val="2"/>
    </font>
    <font>
      <b/>
      <sz val="10"/>
      <name val="Century Gothic"/>
      <family val="2"/>
    </font>
    <font>
      <sz val="9"/>
      <name val="Arial"/>
      <family val="2"/>
    </font>
    <font>
      <b/>
      <sz val="11"/>
      <color indexed="9"/>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9"/>
      <name val="Times New Roman"/>
      <family val="1"/>
    </font>
    <font>
      <b/>
      <sz val="15"/>
      <color indexed="62"/>
      <name val="Calibri"/>
      <family val="2"/>
    </font>
    <font>
      <sz val="11"/>
      <color indexed="10"/>
      <name val="Calibri"/>
      <family val="2"/>
    </font>
    <font>
      <b/>
      <sz val="10"/>
      <name val="Arial"/>
      <family val="2"/>
    </font>
    <font>
      <sz val="11"/>
      <color indexed="8"/>
      <name val="Arial"/>
      <family val="2"/>
    </font>
    <font>
      <sz val="10"/>
      <color indexed="8"/>
      <name val="MS Sans Serif"/>
      <family val="2"/>
    </font>
    <font>
      <sz val="1"/>
      <color indexed="8"/>
      <name val="Courier"/>
      <family val="3"/>
    </font>
    <font>
      <u val="single"/>
      <sz val="6"/>
      <color indexed="36"/>
      <name val="MS Sans Serif"/>
      <family val="2"/>
    </font>
    <font>
      <sz val="8"/>
      <name val="Arial"/>
      <family val="2"/>
    </font>
    <font>
      <u val="single"/>
      <sz val="11"/>
      <color indexed="12"/>
      <name val="Arial"/>
      <family val="2"/>
    </font>
    <font>
      <sz val="10"/>
      <name val="Courier"/>
      <family val="3"/>
    </font>
    <font>
      <sz val="12"/>
      <name val="Times New Roman"/>
      <family val="1"/>
    </font>
    <font>
      <b/>
      <i/>
      <sz val="16"/>
      <name val="Helv"/>
      <family val="0"/>
    </font>
    <font>
      <b/>
      <sz val="14"/>
      <name val="Arial"/>
      <family val="2"/>
    </font>
    <font>
      <sz val="10"/>
      <name val="MS Sans Serif"/>
      <family val="2"/>
    </font>
    <font>
      <sz val="1"/>
      <color indexed="18"/>
      <name val="Courier"/>
      <family val="3"/>
    </font>
    <font>
      <b/>
      <sz val="1"/>
      <color indexed="8"/>
      <name val="Courier"/>
      <family val="3"/>
    </font>
    <font>
      <sz val="11"/>
      <name val="Century Gothic"/>
      <family val="2"/>
    </font>
    <font>
      <sz val="12"/>
      <name val="Century Gothic"/>
      <family val="2"/>
    </font>
    <font>
      <b/>
      <sz val="11"/>
      <name val="Century Gothic"/>
      <family val="2"/>
    </font>
    <font>
      <b/>
      <sz val="12"/>
      <name val="Century Gothic"/>
      <family val="2"/>
    </font>
    <font>
      <sz val="9"/>
      <name val="Century Gothic"/>
      <family val="2"/>
    </font>
    <font>
      <sz val="11"/>
      <name val="Calibri"/>
      <family val="2"/>
    </font>
    <font>
      <sz val="8"/>
      <name val="Calibri"/>
      <family val="2"/>
    </font>
    <font>
      <b/>
      <sz val="14"/>
      <name val="Century Gothic"/>
      <family val="2"/>
    </font>
    <font>
      <b/>
      <sz val="9"/>
      <name val="Segoe UI"/>
      <family val="2"/>
    </font>
    <font>
      <sz val="9"/>
      <name val="Segoe UI"/>
      <family val="2"/>
    </font>
    <font>
      <sz val="10"/>
      <color indexed="8"/>
      <name val="Arial1"/>
      <family val="0"/>
    </font>
    <font>
      <sz val="11"/>
      <color indexed="9"/>
      <name val="Calibri"/>
      <family val="2"/>
    </font>
    <font>
      <b/>
      <sz val="11"/>
      <color indexed="52"/>
      <name val="Calibri"/>
      <family val="2"/>
    </font>
    <font>
      <b/>
      <i/>
      <sz val="16"/>
      <color indexed="8"/>
      <name val="Arial"/>
      <family val="2"/>
    </font>
    <font>
      <u val="single"/>
      <sz val="9.9"/>
      <color indexed="12"/>
      <name val="Calibri"/>
      <family val="2"/>
    </font>
    <font>
      <u val="single"/>
      <sz val="9.9"/>
      <color indexed="20"/>
      <name val="Calibri"/>
      <family val="2"/>
    </font>
    <font>
      <b/>
      <i/>
      <u val="single"/>
      <sz val="11"/>
      <color indexed="8"/>
      <name val="Arial"/>
      <family val="2"/>
    </font>
    <font>
      <sz val="11"/>
      <color indexed="2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name val="Calibri"/>
      <family val="2"/>
    </font>
    <font>
      <b/>
      <sz val="10"/>
      <color indexed="10"/>
      <name val="Calibri"/>
      <family val="2"/>
    </font>
    <font>
      <sz val="10"/>
      <name val="Calibri"/>
      <family val="2"/>
    </font>
    <font>
      <sz val="10"/>
      <color indexed="10"/>
      <name val="Century Gothic"/>
      <family val="2"/>
    </font>
    <font>
      <b/>
      <sz val="10"/>
      <color indexed="10"/>
      <name val="Century Gothic"/>
      <family val="2"/>
    </font>
    <font>
      <sz val="10"/>
      <color indexed="55"/>
      <name val="Century Gothic"/>
      <family val="2"/>
    </font>
    <font>
      <b/>
      <sz val="10"/>
      <color indexed="55"/>
      <name val="Century Gothic"/>
      <family val="2"/>
    </font>
    <font>
      <sz val="10"/>
      <color indexed="10"/>
      <name val="Calibri"/>
      <family val="2"/>
    </font>
    <font>
      <b/>
      <sz val="8"/>
      <color indexed="10"/>
      <name val="Century Gothic"/>
      <family val="2"/>
    </font>
    <font>
      <b/>
      <sz val="12"/>
      <name val="Calibri"/>
      <family val="2"/>
    </font>
    <font>
      <b/>
      <sz val="8"/>
      <color indexed="23"/>
      <name val="Century Gothic"/>
      <family val="2"/>
    </font>
    <font>
      <sz val="8"/>
      <color indexed="10"/>
      <name val="Century Gothic"/>
      <family val="2"/>
    </font>
    <font>
      <b/>
      <sz val="14"/>
      <color indexed="10"/>
      <name val="Century Gothic"/>
      <family val="2"/>
    </font>
    <font>
      <sz val="14"/>
      <color indexed="10"/>
      <name val="Century Gothic"/>
      <family val="2"/>
    </font>
    <font>
      <b/>
      <sz val="12"/>
      <color indexed="10"/>
      <name val="Calibri"/>
      <family val="2"/>
    </font>
    <font>
      <sz val="12"/>
      <name val="Calibri"/>
      <family val="2"/>
    </font>
    <font>
      <sz val="9"/>
      <name val="Calibri"/>
      <family val="2"/>
    </font>
    <font>
      <b/>
      <sz val="9"/>
      <name val="Calibri"/>
      <family val="2"/>
    </font>
    <font>
      <sz val="9"/>
      <color indexed="10"/>
      <name val="Calibri"/>
      <family val="2"/>
    </font>
    <font>
      <sz val="8"/>
      <name val="Segoe UI"/>
      <family val="2"/>
    </font>
    <font>
      <sz val="10"/>
      <color rgb="FF000000"/>
      <name val="Arial1"/>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000000"/>
      <name val="Calibri"/>
      <family val="2"/>
    </font>
    <font>
      <b/>
      <i/>
      <sz val="16"/>
      <color rgb="FF000000"/>
      <name val="Arial"/>
      <family val="2"/>
    </font>
    <font>
      <u val="single"/>
      <sz val="9.9"/>
      <color theme="10"/>
      <name val="Calibri"/>
      <family val="2"/>
    </font>
    <font>
      <u val="single"/>
      <sz val="9.9"/>
      <color theme="11"/>
      <name val="Calibri"/>
      <family val="2"/>
    </font>
    <font>
      <sz val="11"/>
      <color rgb="FF000000"/>
      <name val="Arial"/>
      <family val="2"/>
    </font>
    <font>
      <sz val="11"/>
      <color rgb="FF9C6500"/>
      <name val="Calibri"/>
      <family val="2"/>
    </font>
    <font>
      <b/>
      <i/>
      <u val="single"/>
      <sz val="11"/>
      <color rgb="FF00000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rgb="FFFF0000"/>
      <name val="Calibri"/>
      <family val="2"/>
    </font>
    <font>
      <sz val="10"/>
      <color rgb="FFFF0000"/>
      <name val="Century Gothic"/>
      <family val="2"/>
    </font>
    <font>
      <b/>
      <sz val="10"/>
      <color rgb="FFFF0000"/>
      <name val="Century Gothic"/>
      <family val="2"/>
    </font>
    <font>
      <sz val="10"/>
      <color theme="0" tint="-0.3499799966812134"/>
      <name val="Century Gothic"/>
      <family val="2"/>
    </font>
    <font>
      <b/>
      <sz val="10"/>
      <color theme="0" tint="-0.3499799966812134"/>
      <name val="Century Gothic"/>
      <family val="2"/>
    </font>
    <font>
      <sz val="10"/>
      <color rgb="FFFF0000"/>
      <name val="Calibri"/>
      <family val="2"/>
    </font>
    <font>
      <sz val="9"/>
      <color rgb="FFFF0000"/>
      <name val="Calibri"/>
      <family val="2"/>
    </font>
    <font>
      <sz val="8"/>
      <color rgb="FFFF0000"/>
      <name val="Century Gothic"/>
      <family val="2"/>
    </font>
    <font>
      <b/>
      <sz val="14"/>
      <color rgb="FFFF0000"/>
      <name val="Century Gothic"/>
      <family val="2"/>
    </font>
    <font>
      <sz val="14"/>
      <color rgb="FFFF0000"/>
      <name val="Century Gothic"/>
      <family val="2"/>
    </font>
    <font>
      <b/>
      <sz val="8"/>
      <color theme="0" tint="-0.4999699890613556"/>
      <name val="Century Gothic"/>
      <family val="2"/>
    </font>
    <font>
      <b/>
      <sz val="8"/>
      <color rgb="FFFF0000"/>
      <name val="Century Gothic"/>
      <family val="2"/>
    </font>
    <font>
      <b/>
      <sz val="12"/>
      <color rgb="FFFF0000"/>
      <name val="Calibri"/>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
      <patternFill patternType="solid">
        <fgColor rgb="FFFBF9EB"/>
        <bgColor indexed="64"/>
      </patternFill>
    </fill>
    <fill>
      <patternFill patternType="solid">
        <fgColor theme="0" tint="-0.24997000396251678"/>
        <bgColor indexed="64"/>
      </patternFill>
    </fill>
    <fill>
      <patternFill patternType="solid">
        <fgColor rgb="FFB6B6B6"/>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right/>
      <top style="thin"/>
      <bottom style="thin"/>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medium"/>
      <right style="thin"/>
      <top/>
      <bottom style="thin"/>
    </border>
    <border>
      <left style="medium"/>
      <right style="thin"/>
      <top style="thin"/>
      <bottom style="thin"/>
    </border>
    <border>
      <left>
        <color indexed="63"/>
      </left>
      <right>
        <color indexed="63"/>
      </right>
      <top style="thin"/>
      <bottom style="thin"/>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style="medium"/>
      <bottom style="medium"/>
    </border>
    <border>
      <left/>
      <right/>
      <top style="medium"/>
      <bottom style="medium"/>
    </border>
    <border>
      <left/>
      <right style="medium"/>
      <top style="medium"/>
      <bottom style="medium"/>
    </border>
    <border>
      <left style="thin"/>
      <right style="medium"/>
      <top style="thin"/>
      <bottom style="thin"/>
    </border>
    <border>
      <left style="medium"/>
      <right style="medium"/>
      <top style="medium"/>
      <bottom style="thin"/>
    </border>
    <border>
      <left/>
      <right style="thin"/>
      <top style="thin"/>
      <bottom style="thin"/>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color indexed="63"/>
      </bottom>
    </border>
    <border>
      <left style="medium"/>
      <right style="medium"/>
      <top style="medium"/>
      <bottom style="medium"/>
    </border>
    <border>
      <left>
        <color indexed="63"/>
      </left>
      <right style="thin"/>
      <top>
        <color indexed="63"/>
      </top>
      <bottom>
        <color indexed="63"/>
      </bottom>
    </border>
    <border>
      <left style="thin"/>
      <right/>
      <top/>
      <bottom style="thin"/>
    </border>
    <border>
      <left/>
      <right/>
      <top/>
      <bottom style="thin"/>
    </border>
    <border>
      <left>
        <color indexed="63"/>
      </left>
      <right style="thin"/>
      <top>
        <color indexed="63"/>
      </top>
      <bottom style="thin"/>
    </border>
    <border>
      <left/>
      <right/>
      <top style="medium"/>
      <bottom/>
    </border>
    <border>
      <left/>
      <right style="medium"/>
      <top style="medium"/>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bottom style="medium"/>
    </border>
    <border>
      <left>
        <color indexed="63"/>
      </left>
      <right>
        <color indexed="63"/>
      </right>
      <top/>
      <bottom style="medium"/>
    </border>
    <border>
      <left>
        <color indexed="63"/>
      </left>
      <right style="medium"/>
      <top>
        <color indexed="63"/>
      </top>
      <bottom style="medium"/>
    </border>
    <border>
      <left/>
      <right/>
      <top style="thin"/>
      <bottom/>
    </border>
    <border>
      <left style="medium"/>
      <right/>
      <top style="medium"/>
      <bottom style="thin"/>
    </border>
    <border>
      <left/>
      <right/>
      <top style="medium"/>
      <bottom style="thin"/>
    </border>
    <border>
      <left>
        <color indexed="63"/>
      </left>
      <right style="medium"/>
      <top style="medium"/>
      <bottom style="thin"/>
    </border>
    <border>
      <left>
        <color indexed="63"/>
      </left>
      <right style="medium"/>
      <top>
        <color indexed="63"/>
      </top>
      <bottom style="thin"/>
    </border>
    <border>
      <left style="medium"/>
      <right style="thin"/>
      <top style="thin"/>
      <bottom/>
    </border>
    <border>
      <left style="thin"/>
      <right style="thin"/>
      <top style="thin"/>
      <bottom/>
    </border>
    <border>
      <left style="thin"/>
      <right/>
      <top style="thin"/>
      <bottom style="medium"/>
    </border>
    <border>
      <left/>
      <right/>
      <top style="thin"/>
      <bottom style="medium"/>
    </border>
    <border>
      <left/>
      <right style="thin"/>
      <top style="thin"/>
      <bottom style="medium"/>
    </border>
  </borders>
  <cellStyleXfs count="1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2" borderId="0" applyNumberFormat="0" applyBorder="0" applyAlignment="0" applyProtection="0"/>
    <xf numFmtId="0" fontId="74" fillId="0" borderId="0" applyNumberFormat="0" applyBorder="0" applyProtection="0">
      <alignment/>
    </xf>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4" fillId="0" borderId="0" applyNumberFormat="0" applyBorder="0" applyProtection="0">
      <alignment/>
    </xf>
    <xf numFmtId="0" fontId="76" fillId="20" borderId="0" applyNumberFormat="0" applyBorder="0" applyAlignment="0" applyProtection="0"/>
    <xf numFmtId="0" fontId="77" fillId="21" borderId="1" applyNumberFormat="0" applyAlignment="0" applyProtection="0"/>
    <xf numFmtId="0" fontId="78" fillId="22" borderId="2" applyNumberFormat="0" applyAlignment="0" applyProtection="0"/>
    <xf numFmtId="0" fontId="79" fillId="0" borderId="3" applyNumberFormat="0" applyFill="0" applyAlignment="0" applyProtection="0"/>
    <xf numFmtId="0" fontId="7" fillId="23" borderId="4" applyNumberFormat="0" applyAlignment="0" applyProtection="0"/>
    <xf numFmtId="174" fontId="2" fillId="0" borderId="0" applyFont="0" applyFill="0" applyBorder="0" applyAlignment="0" applyProtection="0"/>
    <xf numFmtId="175" fontId="18" fillId="0" borderId="0">
      <alignment/>
      <protection locked="0"/>
    </xf>
    <xf numFmtId="0" fontId="15" fillId="24" borderId="5"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18" fillId="0" borderId="0">
      <alignment/>
      <protection locked="0"/>
    </xf>
    <xf numFmtId="0" fontId="18" fillId="0" borderId="0">
      <alignment/>
      <protection locked="0"/>
    </xf>
    <xf numFmtId="0" fontId="18" fillId="0" borderId="0">
      <alignment/>
      <protection locked="0"/>
    </xf>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75" fillId="30" borderId="0" applyNumberFormat="0" applyBorder="0" applyAlignment="0" applyProtection="0"/>
    <xf numFmtId="0" fontId="80" fillId="31" borderId="1" applyNumberFormat="0" applyAlignment="0" applyProtection="0"/>
    <xf numFmtId="172" fontId="2" fillId="0" borderId="0" applyFont="0" applyFill="0" applyBorder="0" applyAlignment="0" applyProtection="0"/>
    <xf numFmtId="173" fontId="74" fillId="0" borderId="0" applyBorder="0" applyProtection="0">
      <alignment/>
    </xf>
    <xf numFmtId="165" fontId="74" fillId="0" borderId="0" applyBorder="0" applyProtection="0">
      <alignment/>
    </xf>
    <xf numFmtId="0" fontId="1" fillId="0" borderId="0">
      <alignment/>
      <protection/>
    </xf>
    <xf numFmtId="0" fontId="1" fillId="0" borderId="0">
      <alignment/>
      <protection/>
    </xf>
    <xf numFmtId="0" fontId="81" fillId="0" borderId="0" applyNumberFormat="0" applyBorder="0" applyProtection="0">
      <alignment/>
    </xf>
    <xf numFmtId="0" fontId="1" fillId="0" borderId="0">
      <alignment/>
      <protection/>
    </xf>
    <xf numFmtId="179" fontId="81" fillId="0" borderId="0" applyBorder="0" applyProtection="0">
      <alignment/>
    </xf>
    <xf numFmtId="180" fontId="18" fillId="0" borderId="0">
      <alignment/>
      <protection locked="0"/>
    </xf>
    <xf numFmtId="180" fontId="18" fillId="0" borderId="0">
      <alignment/>
      <protection locked="0"/>
    </xf>
    <xf numFmtId="0" fontId="19" fillId="0" borderId="0" applyNumberFormat="0" applyFill="0" applyBorder="0" applyAlignment="0" applyProtection="0"/>
    <xf numFmtId="0" fontId="8" fillId="32" borderId="0" applyNumberFormat="0" applyBorder="0" applyAlignment="0" applyProtection="0"/>
    <xf numFmtId="38" fontId="20" fillId="33" borderId="0" applyNumberFormat="0" applyBorder="0" applyAlignment="0" applyProtection="0"/>
    <xf numFmtId="0" fontId="82" fillId="0" borderId="0" applyNumberFormat="0" applyBorder="0" applyProtection="0">
      <alignment horizontal="center"/>
    </xf>
    <xf numFmtId="0" fontId="18" fillId="0" borderId="0">
      <alignment/>
      <protection locked="0"/>
    </xf>
    <xf numFmtId="0" fontId="18" fillId="0" borderId="0">
      <alignment/>
      <protection locked="0"/>
    </xf>
    <xf numFmtId="0" fontId="82" fillId="0" borderId="0" applyNumberFormat="0" applyBorder="0" applyProtection="0">
      <alignment horizontal="center" textRotation="90"/>
    </xf>
    <xf numFmtId="0" fontId="83" fillId="0" borderId="0" applyNumberFormat="0" applyFill="0" applyBorder="0" applyAlignment="0" applyProtection="0"/>
    <xf numFmtId="0" fontId="21" fillId="0" borderId="0" applyNumberFormat="0" applyFill="0" applyBorder="0" applyAlignment="0" applyProtection="0"/>
    <xf numFmtId="0" fontId="84" fillId="0" borderId="0" applyNumberFormat="0" applyFill="0" applyBorder="0" applyAlignment="0" applyProtection="0"/>
    <xf numFmtId="0" fontId="22" fillId="0" borderId="0">
      <alignment/>
      <protection/>
    </xf>
    <xf numFmtId="0" fontId="9" fillId="34" borderId="6" applyNumberFormat="0" applyAlignment="0" applyProtection="0"/>
    <xf numFmtId="10" fontId="20" fillId="35" borderId="7" applyNumberFormat="0" applyBorder="0" applyAlignment="0" applyProtection="0"/>
    <xf numFmtId="0" fontId="10" fillId="0" borderId="8" applyNumberFormat="0" applyFill="0" applyAlignment="0" applyProtection="0"/>
    <xf numFmtId="0" fontId="2" fillId="0" borderId="0">
      <alignment horizontal="centerContinuous" vertical="justify"/>
      <protection/>
    </xf>
    <xf numFmtId="0" fontId="23" fillId="0" borderId="0" applyAlignment="0">
      <protection/>
    </xf>
    <xf numFmtId="44" fontId="0" fillId="0" borderId="0" applyFont="0" applyFill="0" applyBorder="0" applyAlignment="0" applyProtection="0"/>
    <xf numFmtId="42"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4" fontId="85" fillId="0" borderId="0" applyFont="0" applyFill="0" applyBorder="0" applyAlignment="0" applyProtection="0"/>
    <xf numFmtId="0" fontId="11" fillId="36" borderId="0" applyNumberFormat="0" applyBorder="0" applyAlignment="0" applyProtection="0"/>
    <xf numFmtId="0" fontId="86" fillId="37" borderId="0" applyNumberFormat="0" applyBorder="0" applyAlignment="0" applyProtection="0"/>
    <xf numFmtId="181" fontId="24"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8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25" fillId="0" borderId="0">
      <alignment horizontal="left" vertical="center" indent="12"/>
      <protection/>
    </xf>
    <xf numFmtId="0" fontId="20" fillId="0" borderId="5" applyBorder="0">
      <alignment horizontal="left" vertical="center" wrapText="1" indent="2"/>
      <protection locked="0"/>
    </xf>
    <xf numFmtId="0" fontId="20" fillId="0" borderId="5" applyBorder="0">
      <alignment horizontal="left" vertical="center" wrapText="1" indent="3"/>
      <protection locked="0"/>
    </xf>
    <xf numFmtId="0" fontId="0" fillId="38" borderId="9" applyNumberFormat="0" applyFont="0" applyAlignment="0" applyProtection="0"/>
    <xf numFmtId="0" fontId="2" fillId="39" borderId="10" applyNumberFormat="0" applyAlignment="0" applyProtection="0"/>
    <xf numFmtId="10" fontId="2" fillId="0" borderId="0" applyFont="0" applyFill="0" applyBorder="0" applyAlignment="0" applyProtection="0"/>
    <xf numFmtId="182" fontId="18" fillId="0" borderId="0">
      <alignment/>
      <protection locked="0"/>
    </xf>
    <xf numFmtId="182" fontId="18" fillId="0" borderId="0">
      <alignment/>
      <protection locked="0"/>
    </xf>
    <xf numFmtId="183" fontId="18" fillId="0" borderId="0">
      <alignment/>
      <protection locked="0"/>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0" fontId="87" fillId="0" borderId="0" applyNumberFormat="0" applyBorder="0" applyProtection="0">
      <alignment/>
    </xf>
    <xf numFmtId="184" fontId="87" fillId="0" borderId="0" applyBorder="0" applyProtection="0">
      <alignment/>
    </xf>
    <xf numFmtId="0" fontId="88" fillId="40" borderId="0" applyNumberFormat="0" applyBorder="0" applyAlignment="0" applyProtection="0"/>
    <xf numFmtId="0" fontId="89" fillId="21" borderId="11" applyNumberFormat="0" applyAlignment="0" applyProtection="0"/>
    <xf numFmtId="38" fontId="26" fillId="0" borderId="0" applyFont="0" applyFill="0" applyBorder="0" applyAlignment="0" applyProtection="0"/>
    <xf numFmtId="185" fontId="27" fillId="0" borderId="0">
      <alignment/>
      <protection locked="0"/>
    </xf>
    <xf numFmtId="41" fontId="0" fillId="0" borderId="0" applyFont="0" applyFill="0" applyBorder="0" applyAlignment="0" applyProtection="0"/>
    <xf numFmtId="171" fontId="2" fillId="0" borderId="0" applyFont="0" applyFill="0" applyBorder="0" applyAlignment="0" applyProtection="0"/>
    <xf numFmtId="165" fontId="2" fillId="0" borderId="0" applyFont="0" applyFill="0" applyBorder="0" applyAlignment="0" applyProtection="0"/>
    <xf numFmtId="171" fontId="2" fillId="0" borderId="0" applyFont="0" applyFill="0" applyBorder="0" applyAlignment="0" applyProtection="0"/>
    <xf numFmtId="165" fontId="2" fillId="0" borderId="0" applyFont="0" applyFill="0" applyBorder="0" applyAlignment="0" applyProtection="0"/>
    <xf numFmtId="164" fontId="16" fillId="0" borderId="0" applyFont="0" applyFill="0" applyBorder="0" applyAlignment="0" applyProtection="0"/>
    <xf numFmtId="186" fontId="3" fillId="0" borderId="0" applyFont="0" applyFill="0" applyBorder="0" applyAlignment="0" applyProtection="0"/>
    <xf numFmtId="0" fontId="26" fillId="0" borderId="0">
      <alignment/>
      <protection/>
    </xf>
    <xf numFmtId="0" fontId="12" fillId="33" borderId="7">
      <alignment wrapText="1"/>
      <protection/>
    </xf>
    <xf numFmtId="0" fontId="12" fillId="33" borderId="7">
      <alignment wrapText="1"/>
      <protection/>
    </xf>
    <xf numFmtId="0" fontId="90"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12" applyNumberFormat="0" applyFill="0" applyAlignment="0" applyProtection="0"/>
    <xf numFmtId="0" fontId="13" fillId="0" borderId="13" applyNumberFormat="0" applyFill="0" applyAlignment="0" applyProtection="0"/>
    <xf numFmtId="0" fontId="94" fillId="0" borderId="14" applyNumberFormat="0" applyFill="0" applyAlignment="0" applyProtection="0"/>
    <xf numFmtId="0" fontId="95" fillId="0" borderId="15" applyNumberFormat="0" applyFill="0" applyAlignment="0" applyProtection="0"/>
    <xf numFmtId="0" fontId="95" fillId="0" borderId="0" applyNumberFormat="0" applyFill="0" applyBorder="0" applyAlignment="0" applyProtection="0"/>
    <xf numFmtId="0" fontId="28" fillId="0" borderId="0">
      <alignment/>
      <protection locked="0"/>
    </xf>
    <xf numFmtId="0" fontId="28" fillId="0" borderId="0">
      <alignment/>
      <protection locked="0"/>
    </xf>
    <xf numFmtId="0" fontId="96" fillId="0" borderId="16"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177"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4" fontId="16"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3" fillId="0" borderId="0" applyFont="0" applyFill="0" applyBorder="0" applyAlignment="0" applyProtection="0"/>
    <xf numFmtId="0" fontId="14" fillId="0" borderId="0" applyNumberFormat="0" applyFill="0" applyBorder="0" applyAlignment="0" applyProtection="0"/>
  </cellStyleXfs>
  <cellXfs count="250">
    <xf numFmtId="0" fontId="0" fillId="0" borderId="0" xfId="0" applyFont="1" applyAlignment="1">
      <alignment/>
    </xf>
    <xf numFmtId="0" fontId="54" fillId="0" borderId="0" xfId="102" applyFont="1" applyFill="1" applyBorder="1" applyAlignment="1" applyProtection="1">
      <alignment vertical="center" wrapText="1"/>
      <protection/>
    </xf>
    <xf numFmtId="2" fontId="54" fillId="0" borderId="0" xfId="102" applyNumberFormat="1" applyFont="1" applyFill="1" applyBorder="1" applyAlignment="1" applyProtection="1">
      <alignment vertical="center" wrapText="1"/>
      <protection/>
    </xf>
    <xf numFmtId="4" fontId="54" fillId="0" borderId="0" xfId="102" applyNumberFormat="1" applyFont="1" applyFill="1" applyBorder="1" applyAlignment="1" applyProtection="1">
      <alignment vertical="center" wrapText="1"/>
      <protection/>
    </xf>
    <xf numFmtId="10" fontId="97" fillId="0" borderId="0" xfId="102" applyNumberFormat="1" applyFont="1" applyFill="1" applyBorder="1" applyAlignment="1" applyProtection="1">
      <alignment horizontal="center" vertical="center" wrapText="1"/>
      <protection/>
    </xf>
    <xf numFmtId="0" fontId="56" fillId="0" borderId="0" xfId="102" applyFont="1" applyFill="1" applyBorder="1" applyAlignment="1" applyProtection="1">
      <alignment vertical="center" wrapText="1"/>
      <protection/>
    </xf>
    <xf numFmtId="4" fontId="56" fillId="0" borderId="0" xfId="102" applyNumberFormat="1" applyFont="1" applyFill="1" applyBorder="1" applyAlignment="1" applyProtection="1">
      <alignment vertical="center" wrapText="1"/>
      <protection/>
    </xf>
    <xf numFmtId="0" fontId="54" fillId="0" borderId="0" xfId="102" applyFont="1" applyFill="1" applyBorder="1" applyAlignment="1" applyProtection="1">
      <alignment horizontal="center" vertical="center" wrapText="1"/>
      <protection/>
    </xf>
    <xf numFmtId="0" fontId="56" fillId="0" borderId="0" xfId="102" applyFont="1" applyAlignment="1">
      <alignment vertical="center"/>
      <protection/>
    </xf>
    <xf numFmtId="10" fontId="54" fillId="0" borderId="7" xfId="136" applyNumberFormat="1" applyFont="1" applyFill="1" applyBorder="1" applyAlignment="1" applyProtection="1">
      <alignment horizontal="center" vertical="center" wrapText="1"/>
      <protection/>
    </xf>
    <xf numFmtId="167" fontId="54" fillId="0" borderId="7" xfId="136" applyNumberFormat="1" applyFont="1" applyFill="1" applyBorder="1" applyAlignment="1" applyProtection="1">
      <alignment horizontal="center" vertical="center" wrapText="1"/>
      <protection/>
    </xf>
    <xf numFmtId="0" fontId="29" fillId="0" borderId="0" xfId="0" applyFont="1" applyAlignment="1">
      <alignment/>
    </xf>
    <xf numFmtId="0" fontId="54" fillId="0" borderId="17" xfId="102" applyFont="1" applyFill="1" applyBorder="1" applyAlignment="1" applyProtection="1">
      <alignment vertical="center" wrapText="1"/>
      <protection/>
    </xf>
    <xf numFmtId="0" fontId="30" fillId="0" borderId="0" xfId="0" applyFont="1" applyAlignment="1">
      <alignment/>
    </xf>
    <xf numFmtId="0" fontId="4" fillId="41" borderId="0" xfId="102" applyFont="1" applyFill="1" applyBorder="1" applyAlignment="1">
      <alignment vertical="center"/>
      <protection/>
    </xf>
    <xf numFmtId="0" fontId="4" fillId="0" borderId="0" xfId="102" applyFont="1" applyFill="1" applyAlignment="1">
      <alignment vertical="center"/>
      <protection/>
    </xf>
    <xf numFmtId="0" fontId="98" fillId="0" borderId="0" xfId="102" applyFont="1" applyFill="1" applyAlignment="1">
      <alignment vertical="center"/>
      <protection/>
    </xf>
    <xf numFmtId="4" fontId="98" fillId="0" borderId="0" xfId="102" applyNumberFormat="1" applyFont="1" applyFill="1" applyAlignment="1">
      <alignment horizontal="center" vertical="center"/>
      <protection/>
    </xf>
    <xf numFmtId="0" fontId="99" fillId="0" borderId="0" xfId="102" applyFont="1" applyAlignment="1">
      <alignment vertical="center"/>
      <protection/>
    </xf>
    <xf numFmtId="0" fontId="5" fillId="0" borderId="0" xfId="102" applyFont="1" applyFill="1" applyAlignment="1">
      <alignment vertical="center"/>
      <protection/>
    </xf>
    <xf numFmtId="165" fontId="4" fillId="0" borderId="0" xfId="187" applyNumberFormat="1" applyFont="1" applyFill="1" applyAlignment="1">
      <alignment vertical="center"/>
    </xf>
    <xf numFmtId="0" fontId="5" fillId="0" borderId="0" xfId="102" applyFont="1" applyFill="1" applyAlignment="1">
      <alignment horizontal="center"/>
      <protection/>
    </xf>
    <xf numFmtId="0" fontId="4" fillId="0" borderId="0" xfId="102" applyFont="1" applyFill="1" applyAlignment="1">
      <alignment horizontal="center"/>
      <protection/>
    </xf>
    <xf numFmtId="0" fontId="4" fillId="0" borderId="0" xfId="102" applyFont="1" applyFill="1" applyAlignment="1">
      <alignment horizontal="left" vertical="center" wrapText="1"/>
      <protection/>
    </xf>
    <xf numFmtId="0" fontId="4" fillId="0" borderId="0" xfId="102" applyFont="1" applyFill="1" applyAlignment="1">
      <alignment horizontal="center" vertical="center"/>
      <protection/>
    </xf>
    <xf numFmtId="44" fontId="4" fillId="0" borderId="0" xfId="187" applyNumberFormat="1" applyFont="1" applyFill="1" applyAlignment="1">
      <alignment vertical="center"/>
    </xf>
    <xf numFmtId="44" fontId="4" fillId="0" borderId="0" xfId="102" applyNumberFormat="1" applyFont="1" applyFill="1" applyAlignment="1">
      <alignment vertical="center"/>
      <protection/>
    </xf>
    <xf numFmtId="43" fontId="4" fillId="0" borderId="0" xfId="102" applyNumberFormat="1" applyFont="1" applyFill="1" applyAlignment="1">
      <alignment vertical="center"/>
      <protection/>
    </xf>
    <xf numFmtId="4" fontId="4" fillId="0" borderId="0" xfId="102" applyNumberFormat="1" applyFont="1" applyFill="1" applyAlignment="1">
      <alignment horizontal="center" vertical="center"/>
      <protection/>
    </xf>
    <xf numFmtId="4" fontId="4" fillId="0" borderId="0" xfId="187" applyNumberFormat="1" applyFont="1" applyFill="1" applyAlignment="1">
      <alignment horizontal="center" vertical="center"/>
    </xf>
    <xf numFmtId="0" fontId="4" fillId="0" borderId="0" xfId="102" applyFont="1" applyAlignment="1">
      <alignment vertical="center"/>
      <protection/>
    </xf>
    <xf numFmtId="0" fontId="4" fillId="42" borderId="0" xfId="102" applyFont="1" applyFill="1" applyAlignment="1">
      <alignment vertical="center"/>
      <protection/>
    </xf>
    <xf numFmtId="0" fontId="4" fillId="42" borderId="0" xfId="102" applyFont="1" applyFill="1" applyAlignment="1">
      <alignment horizontal="center" vertical="center"/>
      <protection/>
    </xf>
    <xf numFmtId="0" fontId="4" fillId="43" borderId="0" xfId="102" applyFont="1" applyFill="1" applyAlignment="1">
      <alignment vertical="center"/>
      <protection/>
    </xf>
    <xf numFmtId="0" fontId="4" fillId="43" borderId="0" xfId="102" applyFont="1" applyFill="1" applyAlignment="1">
      <alignment horizontal="center" vertical="center"/>
      <protection/>
    </xf>
    <xf numFmtId="10" fontId="56" fillId="44" borderId="7" xfId="136" applyNumberFormat="1" applyFont="1" applyFill="1" applyBorder="1" applyAlignment="1" applyProtection="1">
      <alignment horizontal="center" vertical="center" wrapText="1"/>
      <protection/>
    </xf>
    <xf numFmtId="10" fontId="56" fillId="0" borderId="5" xfId="136" applyNumberFormat="1" applyFont="1" applyBorder="1" applyAlignment="1" applyProtection="1">
      <alignment horizontal="center" vertical="center" wrapText="1"/>
      <protection/>
    </xf>
    <xf numFmtId="49" fontId="56" fillId="0" borderId="0" xfId="102" applyNumberFormat="1" applyFont="1" applyBorder="1" applyAlignment="1" applyProtection="1">
      <alignment vertical="center" wrapText="1"/>
      <protection/>
    </xf>
    <xf numFmtId="0" fontId="31" fillId="41" borderId="18" xfId="0" applyFont="1" applyFill="1" applyBorder="1" applyAlignment="1" applyProtection="1">
      <alignment horizontal="left" vertical="center"/>
      <protection/>
    </xf>
    <xf numFmtId="0" fontId="31" fillId="41" borderId="19" xfId="0" applyFont="1" applyFill="1" applyBorder="1" applyAlignment="1" applyProtection="1">
      <alignment horizontal="left" vertical="center"/>
      <protection/>
    </xf>
    <xf numFmtId="0" fontId="31" fillId="41" borderId="19" xfId="0" applyFont="1" applyFill="1" applyBorder="1" applyAlignment="1" applyProtection="1">
      <alignment vertical="center" wrapText="1"/>
      <protection/>
    </xf>
    <xf numFmtId="44" fontId="4" fillId="0" borderId="0" xfId="82" applyFont="1" applyFill="1" applyAlignment="1">
      <alignment vertical="center"/>
    </xf>
    <xf numFmtId="44" fontId="100" fillId="0" borderId="0" xfId="82" applyFont="1" applyFill="1" applyAlignment="1">
      <alignment vertical="center"/>
    </xf>
    <xf numFmtId="44" fontId="101" fillId="0" borderId="0" xfId="82" applyFont="1" applyFill="1" applyAlignment="1">
      <alignment vertical="center"/>
    </xf>
    <xf numFmtId="44" fontId="56" fillId="0" borderId="7" xfId="136" applyNumberFormat="1" applyFont="1" applyFill="1" applyBorder="1" applyAlignment="1" applyProtection="1">
      <alignment horizontal="center" vertical="center" wrapText="1"/>
      <protection/>
    </xf>
    <xf numFmtId="44" fontId="56" fillId="0" borderId="5" xfId="136" applyNumberFormat="1" applyFont="1" applyFill="1" applyBorder="1" applyAlignment="1" applyProtection="1">
      <alignment horizontal="center" vertical="center" wrapText="1"/>
      <protection/>
    </xf>
    <xf numFmtId="4" fontId="31" fillId="41" borderId="7" xfId="0" applyNumberFormat="1" applyFont="1" applyFill="1" applyBorder="1" applyAlignment="1" applyProtection="1">
      <alignment horizontal="center" vertical="center"/>
      <protection/>
    </xf>
    <xf numFmtId="10" fontId="54" fillId="45" borderId="7" xfId="136" applyNumberFormat="1" applyFont="1" applyFill="1" applyBorder="1" applyAlignment="1" applyProtection="1">
      <alignment horizontal="center" vertical="center" wrapText="1"/>
      <protection locked="0"/>
    </xf>
    <xf numFmtId="0" fontId="56" fillId="0" borderId="0" xfId="102" applyFont="1" applyAlignment="1" applyProtection="1">
      <alignment vertical="center"/>
      <protection/>
    </xf>
    <xf numFmtId="0" fontId="56" fillId="0" borderId="17" xfId="102" applyFont="1" applyBorder="1" applyAlignment="1" applyProtection="1">
      <alignment vertical="center" wrapText="1"/>
      <protection/>
    </xf>
    <xf numFmtId="0" fontId="102" fillId="0" borderId="0" xfId="102" applyFont="1" applyFill="1" applyBorder="1" applyAlignment="1" applyProtection="1">
      <alignment vertical="center" wrapText="1"/>
      <protection/>
    </xf>
    <xf numFmtId="0" fontId="102" fillId="0" borderId="0" xfId="102" applyFont="1" applyFill="1" applyBorder="1" applyAlignment="1" applyProtection="1">
      <alignment vertical="center"/>
      <protection/>
    </xf>
    <xf numFmtId="0" fontId="56" fillId="0" borderId="0" xfId="102" applyFont="1" applyBorder="1" applyAlignment="1" applyProtection="1">
      <alignment vertical="center"/>
      <protection/>
    </xf>
    <xf numFmtId="2" fontId="56" fillId="0" borderId="17" xfId="136" applyNumberFormat="1" applyFont="1" applyBorder="1" applyAlignment="1" applyProtection="1">
      <alignment horizontal="center" vertical="center"/>
      <protection/>
    </xf>
    <xf numFmtId="2" fontId="56" fillId="0" borderId="0" xfId="136" applyNumberFormat="1" applyFont="1" applyBorder="1" applyAlignment="1" applyProtection="1">
      <alignment vertical="center"/>
      <protection/>
    </xf>
    <xf numFmtId="2" fontId="56" fillId="0" borderId="0" xfId="136" applyNumberFormat="1" applyFont="1" applyBorder="1" applyAlignment="1" applyProtection="1">
      <alignment horizontal="center" vertical="center"/>
      <protection/>
    </xf>
    <xf numFmtId="2" fontId="102" fillId="0" borderId="0" xfId="136" applyNumberFormat="1" applyFont="1" applyBorder="1" applyAlignment="1" applyProtection="1">
      <alignment vertical="center"/>
      <protection/>
    </xf>
    <xf numFmtId="2" fontId="54" fillId="33" borderId="7" xfId="136" applyNumberFormat="1" applyFont="1" applyFill="1" applyBorder="1" applyAlignment="1" applyProtection="1">
      <alignment horizontal="center" vertical="center" wrapText="1"/>
      <protection/>
    </xf>
    <xf numFmtId="2" fontId="54" fillId="44" borderId="7" xfId="136" applyNumberFormat="1" applyFont="1" applyFill="1" applyBorder="1" applyAlignment="1" applyProtection="1">
      <alignment horizontal="center" vertical="center" wrapText="1"/>
      <protection/>
    </xf>
    <xf numFmtId="2" fontId="56" fillId="0" borderId="7" xfId="136" applyNumberFormat="1" applyFont="1" applyFill="1" applyBorder="1" applyAlignment="1" applyProtection="1">
      <alignment horizontal="center" vertical="center" wrapText="1"/>
      <protection/>
    </xf>
    <xf numFmtId="10" fontId="56" fillId="0" borderId="7" xfId="136" applyNumberFormat="1" applyFont="1" applyFill="1" applyBorder="1" applyAlignment="1" applyProtection="1">
      <alignment horizontal="center" vertical="center" wrapText="1"/>
      <protection/>
    </xf>
    <xf numFmtId="168" fontId="56" fillId="0" borderId="7" xfId="136" applyNumberFormat="1" applyFont="1" applyFill="1" applyBorder="1" applyAlignment="1" applyProtection="1">
      <alignment horizontal="center" vertical="center" wrapText="1"/>
      <protection/>
    </xf>
    <xf numFmtId="168" fontId="54" fillId="0" borderId="7" xfId="136" applyNumberFormat="1" applyFont="1" applyFill="1" applyBorder="1" applyAlignment="1" applyProtection="1">
      <alignment horizontal="center" vertical="center" wrapText="1"/>
      <protection/>
    </xf>
    <xf numFmtId="2" fontId="54" fillId="33" borderId="5" xfId="136" applyNumberFormat="1" applyFont="1" applyFill="1" applyBorder="1" applyAlignment="1" applyProtection="1">
      <alignment vertical="center" wrapText="1"/>
      <protection/>
    </xf>
    <xf numFmtId="2" fontId="54" fillId="33" borderId="20" xfId="136" applyNumberFormat="1" applyFont="1" applyFill="1" applyBorder="1" applyAlignment="1" applyProtection="1">
      <alignment vertical="center" wrapText="1"/>
      <protection/>
    </xf>
    <xf numFmtId="0" fontId="4" fillId="0" borderId="0" xfId="102" applyFont="1" applyFill="1" applyBorder="1" applyAlignment="1" applyProtection="1">
      <alignment vertical="center"/>
      <protection/>
    </xf>
    <xf numFmtId="0" fontId="30" fillId="0" borderId="0" xfId="0" applyFont="1" applyFill="1" applyBorder="1" applyAlignment="1" applyProtection="1">
      <alignment/>
      <protection/>
    </xf>
    <xf numFmtId="0" fontId="29" fillId="0" borderId="0" xfId="0" applyFont="1" applyFill="1" applyBorder="1" applyAlignment="1" applyProtection="1">
      <alignment/>
      <protection/>
    </xf>
    <xf numFmtId="0" fontId="31" fillId="41" borderId="7" xfId="0" applyFont="1" applyFill="1" applyBorder="1" applyAlignment="1" applyProtection="1">
      <alignment horizontal="center" vertical="center"/>
      <protection/>
    </xf>
    <xf numFmtId="49" fontId="5" fillId="46" borderId="21" xfId="102" applyNumberFormat="1" applyFont="1" applyFill="1" applyBorder="1" applyAlignment="1" applyProtection="1">
      <alignment horizontal="center" vertical="center" wrapText="1"/>
      <protection/>
    </xf>
    <xf numFmtId="49" fontId="5" fillId="46" borderId="22" xfId="102" applyNumberFormat="1" applyFont="1" applyFill="1" applyBorder="1" applyAlignment="1" applyProtection="1">
      <alignment horizontal="center" vertical="center" wrapText="1"/>
      <protection/>
    </xf>
    <xf numFmtId="4" fontId="5" fillId="46" borderId="23" xfId="187" applyNumberFormat="1" applyFont="1" applyFill="1" applyBorder="1" applyAlignment="1" applyProtection="1">
      <alignment horizontal="center" vertical="center" wrapText="1"/>
      <protection/>
    </xf>
    <xf numFmtId="44" fontId="5" fillId="46" borderId="22" xfId="102" applyNumberFormat="1" applyFont="1" applyFill="1" applyBorder="1" applyAlignment="1" applyProtection="1">
      <alignment horizontal="center" vertical="center" wrapText="1"/>
      <protection/>
    </xf>
    <xf numFmtId="44" fontId="5" fillId="46" borderId="24" xfId="82" applyFont="1" applyFill="1" applyBorder="1" applyAlignment="1" applyProtection="1">
      <alignment horizontal="center" vertical="center" wrapText="1"/>
      <protection/>
    </xf>
    <xf numFmtId="0" fontId="4" fillId="0" borderId="0" xfId="102" applyFont="1" applyFill="1" applyAlignment="1" applyProtection="1">
      <alignment vertical="center"/>
      <protection/>
    </xf>
    <xf numFmtId="49" fontId="5" fillId="46" borderId="25" xfId="102" applyNumberFormat="1" applyFont="1" applyFill="1" applyBorder="1" applyAlignment="1" applyProtection="1">
      <alignment horizontal="center" vertical="center" wrapText="1"/>
      <protection/>
    </xf>
    <xf numFmtId="49" fontId="5" fillId="46" borderId="26" xfId="102" applyNumberFormat="1" applyFont="1" applyFill="1" applyBorder="1" applyAlignment="1" applyProtection="1">
      <alignment horizontal="center" vertical="center" wrapText="1"/>
      <protection/>
    </xf>
    <xf numFmtId="4" fontId="5" fillId="46" borderId="26" xfId="187" applyNumberFormat="1" applyFont="1" applyFill="1" applyBorder="1" applyAlignment="1" applyProtection="1">
      <alignment horizontal="center" vertical="center" wrapText="1"/>
      <protection/>
    </xf>
    <xf numFmtId="44" fontId="5" fillId="46" borderId="26" xfId="102" applyNumberFormat="1" applyFont="1" applyFill="1" applyBorder="1" applyAlignment="1" applyProtection="1">
      <alignment horizontal="center" vertical="center" wrapText="1"/>
      <protection/>
    </xf>
    <xf numFmtId="44" fontId="5" fillId="46" borderId="27" xfId="82" applyFont="1" applyFill="1" applyBorder="1" applyAlignment="1" applyProtection="1">
      <alignment horizontal="center" vertical="center" wrapText="1"/>
      <protection/>
    </xf>
    <xf numFmtId="0" fontId="5" fillId="47" borderId="19" xfId="102" applyFont="1" applyFill="1" applyBorder="1" applyAlignment="1" applyProtection="1">
      <alignment horizontal="center" vertical="center" wrapText="1"/>
      <protection/>
    </xf>
    <xf numFmtId="0" fontId="32" fillId="47" borderId="20" xfId="102" applyFont="1" applyFill="1" applyBorder="1" applyAlignment="1" applyProtection="1">
      <alignment horizontal="left" vertical="center" wrapText="1"/>
      <protection/>
    </xf>
    <xf numFmtId="44" fontId="5" fillId="47" borderId="28" xfId="82" applyFont="1" applyFill="1" applyBorder="1" applyAlignment="1" applyProtection="1">
      <alignment horizontal="left" vertical="center" wrapText="1"/>
      <protection/>
    </xf>
    <xf numFmtId="44" fontId="5" fillId="46" borderId="29" xfId="102" applyNumberFormat="1" applyFont="1" applyFill="1" applyBorder="1" applyAlignment="1" applyProtection="1">
      <alignment horizontal="center" vertical="center" wrapText="1"/>
      <protection/>
    </xf>
    <xf numFmtId="4" fontId="4" fillId="0" borderId="0" xfId="102" applyNumberFormat="1" applyFont="1" applyFill="1" applyAlignment="1" applyProtection="1">
      <alignment horizontal="center" vertical="center"/>
      <protection/>
    </xf>
    <xf numFmtId="0" fontId="5" fillId="44" borderId="19" xfId="102" applyFont="1" applyFill="1" applyBorder="1" applyAlignment="1" applyProtection="1">
      <alignment horizontal="center" vertical="center" wrapText="1"/>
      <protection/>
    </xf>
    <xf numFmtId="0" fontId="31" fillId="44" borderId="20" xfId="102" applyFont="1" applyFill="1" applyBorder="1" applyAlignment="1" applyProtection="1">
      <alignment horizontal="left" vertical="center"/>
      <protection/>
    </xf>
    <xf numFmtId="44" fontId="36" fillId="44" borderId="28" xfId="82" applyFont="1" applyFill="1" applyBorder="1" applyAlignment="1" applyProtection="1">
      <alignment horizontal="center" vertical="center"/>
      <protection/>
    </xf>
    <xf numFmtId="44" fontId="32" fillId="44" borderId="28" xfId="82" applyFont="1" applyFill="1" applyBorder="1" applyAlignment="1" applyProtection="1">
      <alignment horizontal="center" vertical="center"/>
      <protection/>
    </xf>
    <xf numFmtId="0" fontId="5" fillId="42" borderId="19" xfId="102" applyFont="1" applyFill="1" applyBorder="1" applyAlignment="1" applyProtection="1">
      <alignment horizontal="center" vertical="center" wrapText="1"/>
      <protection/>
    </xf>
    <xf numFmtId="0" fontId="5" fillId="42" borderId="5" xfId="102" applyFont="1" applyFill="1" applyBorder="1" applyAlignment="1" applyProtection="1">
      <alignment horizontal="center" vertical="center"/>
      <protection/>
    </xf>
    <xf numFmtId="0" fontId="5" fillId="42" borderId="30" xfId="102" applyFont="1" applyFill="1" applyBorder="1" applyAlignment="1" applyProtection="1">
      <alignment horizontal="center" vertical="center"/>
      <protection/>
    </xf>
    <xf numFmtId="0" fontId="31" fillId="42" borderId="5" xfId="102" applyFont="1" applyFill="1" applyBorder="1" applyAlignment="1" applyProtection="1">
      <alignment horizontal="left" vertical="center" wrapText="1"/>
      <protection/>
    </xf>
    <xf numFmtId="0" fontId="5" fillId="42" borderId="20" xfId="102" applyFont="1" applyFill="1" applyBorder="1" applyAlignment="1" applyProtection="1">
      <alignment horizontal="left" vertical="center" wrapText="1"/>
      <protection/>
    </xf>
    <xf numFmtId="0" fontId="5" fillId="42" borderId="20" xfId="102" applyFont="1" applyFill="1" applyBorder="1" applyAlignment="1" applyProtection="1">
      <alignment horizontal="center" vertical="center" wrapText="1"/>
      <protection/>
    </xf>
    <xf numFmtId="44" fontId="32" fillId="42" borderId="28" xfId="82" applyFont="1" applyFill="1" applyBorder="1" applyAlignment="1" applyProtection="1">
      <alignment horizontal="center" vertical="center"/>
      <protection/>
    </xf>
    <xf numFmtId="44" fontId="31" fillId="42" borderId="28" xfId="82" applyFont="1" applyFill="1" applyBorder="1" applyAlignment="1" applyProtection="1">
      <alignment horizontal="center" vertical="center"/>
      <protection/>
    </xf>
    <xf numFmtId="0" fontId="4" fillId="41" borderId="19" xfId="102" applyFont="1" applyFill="1" applyBorder="1" applyAlignment="1" applyProtection="1">
      <alignment horizontal="center" vertical="center" wrapText="1"/>
      <protection/>
    </xf>
    <xf numFmtId="0" fontId="4" fillId="0" borderId="7" xfId="102" applyFont="1" applyFill="1" applyBorder="1" applyAlignment="1" applyProtection="1">
      <alignment horizontal="center" vertical="center" wrapText="1"/>
      <protection/>
    </xf>
    <xf numFmtId="0" fontId="34" fillId="0" borderId="31" xfId="114" applyNumberFormat="1" applyFont="1" applyFill="1" applyBorder="1" applyAlignment="1" applyProtection="1">
      <alignment horizontal="center" vertical="center"/>
      <protection/>
    </xf>
    <xf numFmtId="0" fontId="4" fillId="0" borderId="7" xfId="102" applyFont="1" applyFill="1" applyBorder="1" applyAlignment="1" applyProtection="1">
      <alignment vertical="center" wrapText="1"/>
      <protection/>
    </xf>
    <xf numFmtId="2" fontId="4" fillId="0" borderId="7" xfId="102" applyNumberFormat="1" applyFont="1" applyFill="1" applyBorder="1" applyAlignment="1" applyProtection="1">
      <alignment horizontal="center" vertical="center" wrapText="1"/>
      <protection/>
    </xf>
    <xf numFmtId="0" fontId="4" fillId="0" borderId="0" xfId="102" applyFont="1" applyFill="1" applyAlignment="1" applyProtection="1">
      <alignment horizontal="center" vertical="center"/>
      <protection/>
    </xf>
    <xf numFmtId="44" fontId="4" fillId="0" borderId="7" xfId="102" applyNumberFormat="1" applyFont="1" applyFill="1" applyBorder="1" applyAlignment="1" applyProtection="1">
      <alignment horizontal="center" vertical="center"/>
      <protection/>
    </xf>
    <xf numFmtId="44" fontId="5" fillId="42" borderId="28" xfId="82" applyFont="1" applyFill="1" applyBorder="1" applyAlignment="1" applyProtection="1">
      <alignment horizontal="center" vertical="center"/>
      <protection/>
    </xf>
    <xf numFmtId="0" fontId="4" fillId="0" borderId="7" xfId="102" applyFont="1" applyFill="1" applyBorder="1" applyAlignment="1" applyProtection="1">
      <alignment horizontal="center" vertical="center"/>
      <protection/>
    </xf>
    <xf numFmtId="0" fontId="34" fillId="0" borderId="32" xfId="114" applyNumberFormat="1" applyFont="1" applyFill="1" applyBorder="1" applyAlignment="1" applyProtection="1">
      <alignment horizontal="center" vertical="center"/>
      <protection/>
    </xf>
    <xf numFmtId="0" fontId="4" fillId="0" borderId="7" xfId="102" applyFont="1" applyFill="1" applyBorder="1" applyAlignment="1" applyProtection="1">
      <alignment horizontal="left" vertical="center" wrapText="1"/>
      <protection/>
    </xf>
    <xf numFmtId="1" fontId="4" fillId="0" borderId="7" xfId="102" applyNumberFormat="1" applyFont="1" applyFill="1" applyBorder="1" applyAlignment="1" applyProtection="1">
      <alignment horizontal="center" vertical="center"/>
      <protection/>
    </xf>
    <xf numFmtId="0" fontId="34" fillId="0" borderId="7" xfId="114" applyNumberFormat="1" applyFont="1" applyFill="1" applyBorder="1" applyAlignment="1" applyProtection="1">
      <alignment horizontal="center" vertical="center"/>
      <protection/>
    </xf>
    <xf numFmtId="1" fontId="34" fillId="0" borderId="7" xfId="114" applyNumberFormat="1" applyFont="1" applyFill="1" applyBorder="1" applyAlignment="1" applyProtection="1">
      <alignment horizontal="center" vertical="center"/>
      <protection/>
    </xf>
    <xf numFmtId="0" fontId="4" fillId="0" borderId="19" xfId="102" applyFont="1" applyFill="1" applyBorder="1" applyAlignment="1" applyProtection="1">
      <alignment horizontal="center" vertical="center" wrapText="1"/>
      <protection/>
    </xf>
    <xf numFmtId="0" fontId="36" fillId="44" borderId="26" xfId="125" applyFont="1" applyFill="1" applyBorder="1" applyAlignment="1" applyProtection="1">
      <alignment horizontal="center" vertical="center" wrapText="1"/>
      <protection/>
    </xf>
    <xf numFmtId="44" fontId="36" fillId="44" borderId="33" xfId="82" applyFont="1" applyFill="1" applyBorder="1" applyAlignment="1" applyProtection="1">
      <alignment horizontal="center" vertical="center"/>
      <protection/>
    </xf>
    <xf numFmtId="0" fontId="100" fillId="0" borderId="0" xfId="102" applyFont="1" applyFill="1" applyAlignment="1" applyProtection="1">
      <alignment vertical="center"/>
      <protection/>
    </xf>
    <xf numFmtId="4" fontId="100" fillId="0" borderId="0" xfId="102" applyNumberFormat="1" applyFont="1" applyFill="1" applyAlignment="1" applyProtection="1">
      <alignment horizontal="center" vertical="center"/>
      <protection/>
    </xf>
    <xf numFmtId="4" fontId="98" fillId="0" borderId="0" xfId="102" applyNumberFormat="1" applyFont="1" applyFill="1" applyAlignment="1" applyProtection="1">
      <alignment horizontal="center" vertical="center"/>
      <protection/>
    </xf>
    <xf numFmtId="0" fontId="98" fillId="0" borderId="0" xfId="102" applyFont="1" applyFill="1" applyAlignment="1" applyProtection="1">
      <alignment vertical="center"/>
      <protection/>
    </xf>
    <xf numFmtId="43" fontId="4" fillId="0" borderId="0" xfId="102" applyNumberFormat="1" applyFont="1" applyFill="1" applyAlignment="1" applyProtection="1">
      <alignment vertical="center"/>
      <protection/>
    </xf>
    <xf numFmtId="44" fontId="4" fillId="45" borderId="7" xfId="82" applyFont="1" applyFill="1" applyBorder="1" applyAlignment="1" applyProtection="1">
      <alignment horizontal="center" vertical="center" wrapText="1"/>
      <protection locked="0"/>
    </xf>
    <xf numFmtId="0" fontId="99" fillId="0" borderId="17" xfId="102" applyFont="1" applyBorder="1" applyAlignment="1" applyProtection="1">
      <alignment horizontal="center" vertical="center"/>
      <protection locked="0"/>
    </xf>
    <xf numFmtId="0" fontId="98" fillId="0" borderId="0" xfId="102" applyFont="1" applyAlignment="1" applyProtection="1">
      <alignment horizontal="center" vertical="center"/>
      <protection locked="0"/>
    </xf>
    <xf numFmtId="0" fontId="98" fillId="0" borderId="0" xfId="102" applyFont="1" applyAlignment="1" applyProtection="1">
      <alignment horizontal="left" vertical="center" wrapText="1"/>
      <protection locked="0"/>
    </xf>
    <xf numFmtId="4" fontId="98" fillId="0" borderId="0" xfId="187" applyNumberFormat="1" applyFont="1" applyFill="1" applyBorder="1" applyAlignment="1" applyProtection="1">
      <alignment horizontal="center" vertical="center"/>
      <protection locked="0"/>
    </xf>
    <xf numFmtId="44" fontId="98" fillId="0" borderId="0" xfId="187" applyNumberFormat="1" applyFont="1" applyFill="1" applyBorder="1" applyAlignment="1" applyProtection="1">
      <alignment vertical="center"/>
      <protection locked="0"/>
    </xf>
    <xf numFmtId="44" fontId="98" fillId="0" borderId="34" xfId="82" applyFont="1" applyFill="1" applyBorder="1" applyAlignment="1" applyProtection="1">
      <alignment vertical="center"/>
      <protection locked="0"/>
    </xf>
    <xf numFmtId="2" fontId="98" fillId="41" borderId="0" xfId="136" applyNumberFormat="1" applyFont="1" applyFill="1" applyProtection="1">
      <alignment/>
      <protection locked="0"/>
    </xf>
    <xf numFmtId="49" fontId="4" fillId="0" borderId="0" xfId="102" applyNumberFormat="1" applyFont="1" applyAlignment="1" applyProtection="1">
      <alignment horizontal="right" vertical="center"/>
      <protection locked="0"/>
    </xf>
    <xf numFmtId="49" fontId="5" fillId="0" borderId="0" xfId="102" applyNumberFormat="1" applyFont="1" applyAlignment="1" applyProtection="1">
      <alignment horizontal="left" vertical="center" wrapText="1"/>
      <protection locked="0"/>
    </xf>
    <xf numFmtId="49" fontId="5" fillId="0" borderId="0" xfId="102" applyNumberFormat="1" applyFont="1" applyAlignment="1" applyProtection="1">
      <alignment horizontal="center" vertical="center"/>
      <protection locked="0"/>
    </xf>
    <xf numFmtId="4" fontId="5" fillId="0" borderId="0" xfId="102" applyNumberFormat="1" applyFont="1" applyAlignment="1" applyProtection="1">
      <alignment horizontal="center" vertical="center"/>
      <protection locked="0"/>
    </xf>
    <xf numFmtId="44" fontId="5" fillId="0" borderId="0" xfId="102" applyNumberFormat="1" applyFont="1" applyAlignment="1" applyProtection="1">
      <alignment horizontal="right" vertical="center"/>
      <protection locked="0"/>
    </xf>
    <xf numFmtId="44" fontId="5" fillId="0" borderId="34" xfId="82" applyFont="1" applyFill="1" applyBorder="1" applyAlignment="1" applyProtection="1">
      <alignment vertical="center"/>
      <protection locked="0"/>
    </xf>
    <xf numFmtId="49" fontId="5" fillId="0" borderId="17" xfId="102" applyNumberFormat="1" applyFont="1" applyBorder="1" applyAlignment="1" applyProtection="1">
      <alignment horizontal="right" vertical="center"/>
      <protection locked="0"/>
    </xf>
    <xf numFmtId="0" fontId="98" fillId="0" borderId="0" xfId="0" applyFont="1" applyAlignment="1" applyProtection="1">
      <alignment/>
      <protection locked="0"/>
    </xf>
    <xf numFmtId="0" fontId="5" fillId="0" borderId="17" xfId="102" applyFont="1" applyBorder="1" applyAlignment="1" applyProtection="1">
      <alignment horizontal="center"/>
      <protection locked="0"/>
    </xf>
    <xf numFmtId="44" fontId="4" fillId="0" borderId="34" xfId="82" applyFont="1" applyFill="1" applyBorder="1" applyAlignment="1" applyProtection="1">
      <alignment vertical="center"/>
      <protection locked="0"/>
    </xf>
    <xf numFmtId="44" fontId="29" fillId="0" borderId="34" xfId="82" applyFont="1" applyBorder="1" applyAlignment="1" applyProtection="1">
      <alignment horizontal="center"/>
      <protection locked="0"/>
    </xf>
    <xf numFmtId="0" fontId="4" fillId="0" borderId="0" xfId="102" applyFont="1" applyAlignment="1" applyProtection="1">
      <alignment horizontal="center"/>
      <protection locked="0"/>
    </xf>
    <xf numFmtId="0" fontId="4" fillId="0" borderId="0" xfId="125" applyFont="1" applyAlignment="1" applyProtection="1">
      <alignment horizontal="center"/>
      <protection locked="0"/>
    </xf>
    <xf numFmtId="0" fontId="5" fillId="0" borderId="17" xfId="102" applyFont="1" applyBorder="1" applyAlignment="1" applyProtection="1">
      <alignment horizontal="center" vertical="center"/>
      <protection locked="0"/>
    </xf>
    <xf numFmtId="0" fontId="4" fillId="0" borderId="0" xfId="102" applyFont="1" applyAlignment="1" applyProtection="1">
      <alignment horizontal="left" vertical="center" wrapText="1"/>
      <protection locked="0"/>
    </xf>
    <xf numFmtId="0" fontId="4" fillId="0" borderId="0" xfId="102" applyFont="1" applyAlignment="1" applyProtection="1">
      <alignment horizontal="center" vertical="center"/>
      <protection locked="0"/>
    </xf>
    <xf numFmtId="4" fontId="4" fillId="0" borderId="0" xfId="102" applyNumberFormat="1" applyFont="1" applyAlignment="1" applyProtection="1">
      <alignment horizontal="center" vertical="center"/>
      <protection locked="0"/>
    </xf>
    <xf numFmtId="0" fontId="4" fillId="0" borderId="0" xfId="102" applyFont="1" applyAlignment="1" applyProtection="1">
      <alignment vertical="center"/>
      <protection locked="0"/>
    </xf>
    <xf numFmtId="44" fontId="33" fillId="0" borderId="34" xfId="82" applyFont="1" applyBorder="1" applyAlignment="1" applyProtection="1">
      <alignment horizontal="center"/>
      <protection locked="0"/>
    </xf>
    <xf numFmtId="0" fontId="5" fillId="0" borderId="35" xfId="102" applyFont="1" applyBorder="1" applyAlignment="1" applyProtection="1">
      <alignment horizontal="center" vertical="center"/>
      <protection locked="0"/>
    </xf>
    <xf numFmtId="0" fontId="4" fillId="0" borderId="36" xfId="102" applyFont="1" applyBorder="1" applyAlignment="1" applyProtection="1">
      <alignment horizontal="left" vertical="center" wrapText="1"/>
      <protection locked="0"/>
    </xf>
    <xf numFmtId="0" fontId="4" fillId="0" borderId="36" xfId="102" applyFont="1" applyBorder="1" applyAlignment="1" applyProtection="1">
      <alignment horizontal="center" vertical="center"/>
      <protection locked="0"/>
    </xf>
    <xf numFmtId="4" fontId="4" fillId="0" borderId="36" xfId="102" applyNumberFormat="1" applyFont="1" applyBorder="1" applyAlignment="1" applyProtection="1">
      <alignment horizontal="center" vertical="center"/>
      <protection locked="0"/>
    </xf>
    <xf numFmtId="0" fontId="4" fillId="0" borderId="36" xfId="102" applyFont="1" applyBorder="1" applyAlignment="1" applyProtection="1">
      <alignment vertical="center"/>
      <protection locked="0"/>
    </xf>
    <xf numFmtId="44" fontId="33" fillId="0" borderId="37" xfId="82" applyFont="1" applyBorder="1" applyAlignment="1" applyProtection="1">
      <alignment horizontal="center"/>
      <protection locked="0"/>
    </xf>
    <xf numFmtId="10" fontId="31" fillId="45" borderId="28" xfId="146" applyNumberFormat="1" applyFont="1" applyFill="1" applyBorder="1" applyAlignment="1" applyProtection="1">
      <alignment horizontal="center" vertical="center"/>
      <protection locked="0"/>
    </xf>
    <xf numFmtId="14" fontId="31" fillId="45" borderId="28" xfId="146" applyNumberFormat="1" applyFont="1" applyFill="1" applyBorder="1" applyAlignment="1" applyProtection="1">
      <alignment horizontal="center" vertical="center"/>
      <protection locked="0"/>
    </xf>
    <xf numFmtId="199" fontId="4" fillId="0" borderId="28" xfId="102" applyNumberFormat="1" applyFont="1" applyBorder="1" applyAlignment="1" applyProtection="1">
      <alignment horizontal="center" vertical="center" wrapText="1"/>
      <protection/>
    </xf>
    <xf numFmtId="44" fontId="4" fillId="41" borderId="7" xfId="82" applyFont="1" applyFill="1" applyBorder="1" applyAlignment="1" applyProtection="1">
      <alignment horizontal="center" vertical="center" wrapText="1"/>
      <protection/>
    </xf>
    <xf numFmtId="0" fontId="56" fillId="0" borderId="0" xfId="102" applyFont="1" applyAlignment="1" applyProtection="1">
      <alignment vertical="center"/>
      <protection locked="0"/>
    </xf>
    <xf numFmtId="2" fontId="56" fillId="0" borderId="21" xfId="136" applyNumberFormat="1" applyFont="1" applyBorder="1" applyAlignment="1" applyProtection="1">
      <alignment vertical="center"/>
      <protection locked="0"/>
    </xf>
    <xf numFmtId="2" fontId="56" fillId="0" borderId="38" xfId="136" applyNumberFormat="1" applyFont="1" applyBorder="1" applyAlignment="1" applyProtection="1">
      <alignment vertical="center"/>
      <protection locked="0"/>
    </xf>
    <xf numFmtId="167" fontId="54" fillId="0" borderId="38" xfId="136" applyNumberFormat="1" applyFont="1" applyBorder="1" applyAlignment="1" applyProtection="1">
      <alignment vertical="center"/>
      <protection locked="0"/>
    </xf>
    <xf numFmtId="2" fontId="56" fillId="0" borderId="38" xfId="136" applyNumberFormat="1" applyFont="1" applyBorder="1" applyAlignment="1" applyProtection="1">
      <alignment horizontal="center" vertical="center"/>
      <protection locked="0"/>
    </xf>
    <xf numFmtId="4" fontId="102" fillId="0" borderId="38" xfId="136" applyNumberFormat="1" applyFont="1" applyBorder="1" applyAlignment="1" applyProtection="1">
      <alignment vertical="center"/>
      <protection locked="0"/>
    </xf>
    <xf numFmtId="0" fontId="56" fillId="0" borderId="38" xfId="102" applyFont="1" applyBorder="1" applyAlignment="1" applyProtection="1">
      <alignment vertical="center"/>
      <protection locked="0"/>
    </xf>
    <xf numFmtId="0" fontId="56" fillId="0" borderId="39" xfId="102" applyFont="1" applyBorder="1" applyAlignment="1" applyProtection="1">
      <alignment vertical="center"/>
      <protection locked="0"/>
    </xf>
    <xf numFmtId="14" fontId="97" fillId="0" borderId="0" xfId="136" applyNumberFormat="1" applyFont="1" applyAlignment="1" applyProtection="1">
      <alignment horizontal="left" vertical="center"/>
      <protection locked="0"/>
    </xf>
    <xf numFmtId="2" fontId="56" fillId="0" borderId="0" xfId="136" applyNumberFormat="1" applyFont="1" applyAlignment="1" applyProtection="1">
      <alignment horizontal="center" vertical="center"/>
      <protection locked="0"/>
    </xf>
    <xf numFmtId="4" fontId="102" fillId="0" borderId="0" xfId="136" applyNumberFormat="1" applyFont="1" applyAlignment="1" applyProtection="1">
      <alignment vertical="center"/>
      <protection locked="0"/>
    </xf>
    <xf numFmtId="4" fontId="102" fillId="0" borderId="40" xfId="136" applyNumberFormat="1" applyFont="1" applyBorder="1" applyAlignment="1" applyProtection="1">
      <alignment vertical="center"/>
      <protection locked="0"/>
    </xf>
    <xf numFmtId="2" fontId="69" fillId="0" borderId="41" xfId="136" applyNumberFormat="1" applyFont="1" applyBorder="1" applyAlignment="1" applyProtection="1">
      <alignment vertical="center"/>
      <protection locked="0"/>
    </xf>
    <xf numFmtId="2" fontId="56" fillId="0" borderId="0" xfId="136" applyNumberFormat="1" applyFont="1" applyAlignment="1" applyProtection="1">
      <alignment vertical="center"/>
      <protection locked="0"/>
    </xf>
    <xf numFmtId="167" fontId="54" fillId="0" borderId="0" xfId="136" applyNumberFormat="1" applyFont="1" applyAlignment="1" applyProtection="1">
      <alignment vertical="center"/>
      <protection locked="0"/>
    </xf>
    <xf numFmtId="2" fontId="56" fillId="0" borderId="41" xfId="136" applyNumberFormat="1" applyFont="1" applyBorder="1" applyAlignment="1" applyProtection="1">
      <alignment vertical="center"/>
      <protection locked="0"/>
    </xf>
    <xf numFmtId="0" fontId="70" fillId="0" borderId="0" xfId="102" applyFont="1" applyAlignment="1" applyProtection="1">
      <alignment vertical="center"/>
      <protection locked="0"/>
    </xf>
    <xf numFmtId="0" fontId="71" fillId="0" borderId="0" xfId="102" applyFont="1" applyAlignment="1" applyProtection="1">
      <alignment vertical="center"/>
      <protection locked="0"/>
    </xf>
    <xf numFmtId="0" fontId="54" fillId="0" borderId="0" xfId="102" applyFont="1" applyAlignment="1" applyProtection="1">
      <alignment vertical="center"/>
      <protection locked="0"/>
    </xf>
    <xf numFmtId="0" fontId="54" fillId="0" borderId="40" xfId="102" applyFont="1" applyBorder="1" applyAlignment="1" applyProtection="1">
      <alignment vertical="center"/>
      <protection locked="0"/>
    </xf>
    <xf numFmtId="0" fontId="71" fillId="0" borderId="40" xfId="102" applyFont="1" applyBorder="1" applyAlignment="1" applyProtection="1">
      <alignment vertical="center"/>
      <protection locked="0"/>
    </xf>
    <xf numFmtId="2" fontId="70" fillId="0" borderId="41" xfId="136" applyNumberFormat="1" applyFont="1" applyBorder="1" applyAlignment="1" applyProtection="1">
      <alignment vertical="center"/>
      <protection locked="0"/>
    </xf>
    <xf numFmtId="2" fontId="70" fillId="0" borderId="0" xfId="136" applyNumberFormat="1" applyFont="1" applyAlignment="1" applyProtection="1">
      <alignment vertical="center"/>
      <protection locked="0"/>
    </xf>
    <xf numFmtId="2" fontId="103" fillId="0" borderId="0" xfId="136" applyNumberFormat="1" applyFont="1" applyAlignment="1" applyProtection="1">
      <alignment vertical="center"/>
      <protection locked="0"/>
    </xf>
    <xf numFmtId="0" fontId="56" fillId="0" borderId="40" xfId="102" applyFont="1" applyBorder="1" applyAlignment="1" applyProtection="1">
      <alignment vertical="center"/>
      <protection locked="0"/>
    </xf>
    <xf numFmtId="1" fontId="70" fillId="0" borderId="0" xfId="136" applyNumberFormat="1" applyFont="1" applyAlignment="1" applyProtection="1">
      <alignment vertical="center"/>
      <protection locked="0"/>
    </xf>
    <xf numFmtId="2" fontId="70" fillId="0" borderId="0" xfId="136" applyNumberFormat="1" applyFont="1" applyAlignment="1" applyProtection="1">
      <alignment horizontal="center" vertical="center"/>
      <protection locked="0"/>
    </xf>
    <xf numFmtId="0" fontId="56" fillId="0" borderId="41" xfId="102" applyFont="1" applyBorder="1" applyAlignment="1" applyProtection="1">
      <alignment vertical="center"/>
      <protection locked="0"/>
    </xf>
    <xf numFmtId="0" fontId="56" fillId="0" borderId="42" xfId="102" applyFont="1" applyBorder="1" applyAlignment="1" applyProtection="1">
      <alignment vertical="center"/>
      <protection locked="0"/>
    </xf>
    <xf numFmtId="0" fontId="56" fillId="0" borderId="43" xfId="102" applyFont="1" applyBorder="1" applyAlignment="1" applyProtection="1">
      <alignment vertical="center"/>
      <protection locked="0"/>
    </xf>
    <xf numFmtId="0" fontId="56" fillId="0" borderId="44" xfId="102" applyFont="1" applyBorder="1" applyAlignment="1" applyProtection="1">
      <alignment vertical="center"/>
      <protection locked="0"/>
    </xf>
    <xf numFmtId="0" fontId="4" fillId="0" borderId="0" xfId="125" applyFont="1" applyAlignment="1" applyProtection="1">
      <alignment horizontal="center" vertical="center"/>
      <protection locked="0"/>
    </xf>
    <xf numFmtId="0" fontId="4" fillId="0" borderId="0" xfId="125" applyFont="1" applyAlignment="1" applyProtection="1">
      <alignment horizontal="center"/>
      <protection locked="0"/>
    </xf>
    <xf numFmtId="0" fontId="33" fillId="0" borderId="0" xfId="125" applyFont="1" applyAlignment="1" applyProtection="1">
      <alignment horizontal="center" vertical="center"/>
      <protection locked="0"/>
    </xf>
    <xf numFmtId="0" fontId="33" fillId="0" borderId="36" xfId="125" applyFont="1" applyBorder="1" applyAlignment="1" applyProtection="1">
      <alignment horizontal="center" vertical="center"/>
      <protection locked="0"/>
    </xf>
    <xf numFmtId="4" fontId="98" fillId="0" borderId="45" xfId="0" applyNumberFormat="1" applyFont="1" applyBorder="1" applyAlignment="1" applyProtection="1">
      <alignment wrapText="1"/>
      <protection locked="0"/>
    </xf>
    <xf numFmtId="4" fontId="98" fillId="0" borderId="45" xfId="0" applyNumberFormat="1" applyFont="1" applyBorder="1" applyAlignment="1" applyProtection="1">
      <alignment horizontal="center"/>
      <protection locked="0"/>
    </xf>
    <xf numFmtId="0" fontId="98" fillId="0" borderId="45" xfId="0" applyFont="1" applyBorder="1" applyAlignment="1" applyProtection="1">
      <alignment horizontal="center"/>
      <protection locked="0"/>
    </xf>
    <xf numFmtId="4" fontId="98" fillId="0" borderId="0" xfId="0" applyNumberFormat="1" applyFont="1" applyAlignment="1" applyProtection="1">
      <alignment horizontal="center"/>
      <protection locked="0"/>
    </xf>
    <xf numFmtId="0" fontId="98" fillId="0" borderId="0" xfId="0" applyFont="1" applyAlignment="1" applyProtection="1">
      <alignment horizontal="center"/>
      <protection locked="0"/>
    </xf>
    <xf numFmtId="0" fontId="104" fillId="0" borderId="0" xfId="0" applyFont="1" applyAlignment="1" applyProtection="1">
      <alignment horizontal="center" vertical="center"/>
      <protection locked="0"/>
    </xf>
    <xf numFmtId="0" fontId="32" fillId="47" borderId="5" xfId="102" applyFont="1" applyFill="1" applyBorder="1" applyAlignment="1" applyProtection="1">
      <alignment horizontal="left" vertical="center" wrapText="1"/>
      <protection/>
    </xf>
    <xf numFmtId="0" fontId="32" fillId="47" borderId="20" xfId="102" applyFont="1" applyFill="1" applyBorder="1" applyAlignment="1" applyProtection="1">
      <alignment horizontal="left" vertical="center" wrapText="1"/>
      <protection/>
    </xf>
    <xf numFmtId="0" fontId="31" fillId="42" borderId="20" xfId="0" applyFont="1" applyFill="1" applyBorder="1" applyAlignment="1" applyProtection="1">
      <alignment horizontal="left" vertical="center" wrapText="1"/>
      <protection/>
    </xf>
    <xf numFmtId="0" fontId="31" fillId="42" borderId="30" xfId="0" applyFont="1" applyFill="1" applyBorder="1" applyAlignment="1" applyProtection="1">
      <alignment horizontal="left" vertical="center" wrapText="1"/>
      <protection/>
    </xf>
    <xf numFmtId="0" fontId="31" fillId="42" borderId="45" xfId="0" applyFont="1" applyFill="1" applyBorder="1" applyAlignment="1" applyProtection="1">
      <alignment horizontal="left" vertical="center" wrapText="1"/>
      <protection/>
    </xf>
    <xf numFmtId="0" fontId="36" fillId="44" borderId="25" xfId="125" applyFont="1" applyFill="1" applyBorder="1" applyAlignment="1" applyProtection="1">
      <alignment horizontal="center" vertical="center" wrapText="1"/>
      <protection/>
    </xf>
    <xf numFmtId="0" fontId="36" fillId="44" borderId="26" xfId="125" applyFont="1" applyFill="1" applyBorder="1" applyAlignment="1" applyProtection="1">
      <alignment horizontal="center" vertical="center" wrapText="1"/>
      <protection/>
    </xf>
    <xf numFmtId="0" fontId="31" fillId="44" borderId="5" xfId="102" applyFont="1" applyFill="1" applyBorder="1" applyAlignment="1" applyProtection="1">
      <alignment horizontal="left" vertical="center"/>
      <protection/>
    </xf>
    <xf numFmtId="0" fontId="31" fillId="44" borderId="20" xfId="102" applyFont="1" applyFill="1" applyBorder="1" applyAlignment="1" applyProtection="1">
      <alignment horizontal="left" vertical="center"/>
      <protection/>
    </xf>
    <xf numFmtId="0" fontId="105" fillId="41" borderId="46" xfId="102" applyFont="1" applyFill="1" applyBorder="1" applyAlignment="1" applyProtection="1">
      <alignment horizontal="center" vertical="center" wrapText="1"/>
      <protection locked="0"/>
    </xf>
    <xf numFmtId="0" fontId="106" fillId="41" borderId="47" xfId="102" applyFont="1" applyFill="1" applyBorder="1" applyAlignment="1" applyProtection="1">
      <alignment horizontal="center" vertical="center" wrapText="1"/>
      <protection locked="0"/>
    </xf>
    <xf numFmtId="0" fontId="106" fillId="41" borderId="48" xfId="102" applyFont="1" applyFill="1" applyBorder="1" applyAlignment="1" applyProtection="1">
      <alignment horizontal="center" vertical="center" wrapText="1"/>
      <protection locked="0"/>
    </xf>
    <xf numFmtId="0" fontId="32" fillId="44" borderId="19" xfId="0" applyFont="1" applyFill="1" applyBorder="1" applyAlignment="1" applyProtection="1">
      <alignment horizontal="center" vertical="center"/>
      <protection/>
    </xf>
    <xf numFmtId="0" fontId="32" fillId="44" borderId="7" xfId="0" applyFont="1" applyFill="1" applyBorder="1" applyAlignment="1" applyProtection="1">
      <alignment horizontal="center" vertical="center"/>
      <protection/>
    </xf>
    <xf numFmtId="0" fontId="32" fillId="44" borderId="5" xfId="0" applyFont="1" applyFill="1" applyBorder="1" applyAlignment="1" applyProtection="1">
      <alignment horizontal="center" vertical="center"/>
      <protection/>
    </xf>
    <xf numFmtId="0" fontId="32" fillId="44" borderId="28" xfId="0" applyFont="1" applyFill="1" applyBorder="1" applyAlignment="1" applyProtection="1">
      <alignment horizontal="center" vertical="center"/>
      <protection/>
    </xf>
    <xf numFmtId="0" fontId="31" fillId="42" borderId="36" xfId="0" applyFont="1" applyFill="1" applyBorder="1" applyAlignment="1" applyProtection="1">
      <alignment horizontal="left" vertical="center"/>
      <protection/>
    </xf>
    <xf numFmtId="0" fontId="31" fillId="42" borderId="49" xfId="0" applyFont="1" applyFill="1" applyBorder="1" applyAlignment="1" applyProtection="1">
      <alignment horizontal="left" vertical="center"/>
      <protection/>
    </xf>
    <xf numFmtId="49" fontId="31" fillId="42" borderId="20" xfId="0" applyNumberFormat="1" applyFont="1" applyFill="1" applyBorder="1" applyAlignment="1" applyProtection="1">
      <alignment horizontal="left" vertical="center" wrapText="1"/>
      <protection/>
    </xf>
    <xf numFmtId="0" fontId="31" fillId="41" borderId="7" xfId="0" applyFont="1" applyFill="1" applyBorder="1" applyAlignment="1" applyProtection="1">
      <alignment horizontal="center" vertical="center"/>
      <protection/>
    </xf>
    <xf numFmtId="49" fontId="31" fillId="46" borderId="26" xfId="102" applyNumberFormat="1" applyFont="1" applyFill="1" applyBorder="1" applyAlignment="1" applyProtection="1">
      <alignment horizontal="center" vertical="center" wrapText="1"/>
      <protection/>
    </xf>
    <xf numFmtId="14" fontId="5" fillId="42" borderId="28" xfId="0" applyNumberFormat="1" applyFont="1" applyFill="1" applyBorder="1" applyAlignment="1" applyProtection="1">
      <alignment horizontal="center" vertical="center" wrapText="1"/>
      <protection/>
    </xf>
    <xf numFmtId="4" fontId="31" fillId="41" borderId="7" xfId="0" applyNumberFormat="1" applyFont="1" applyFill="1" applyBorder="1" applyAlignment="1" applyProtection="1">
      <alignment horizontal="center" vertical="center"/>
      <protection/>
    </xf>
    <xf numFmtId="0" fontId="107" fillId="0" borderId="0" xfId="0" applyFont="1" applyBorder="1" applyAlignment="1" applyProtection="1">
      <alignment horizontal="left" vertical="center" wrapText="1"/>
      <protection/>
    </xf>
    <xf numFmtId="0" fontId="107" fillId="0" borderId="0" xfId="0" applyFont="1" applyAlignment="1" applyProtection="1">
      <alignment horizontal="left" vertical="center" wrapText="1"/>
      <protection/>
    </xf>
    <xf numFmtId="0" fontId="108" fillId="0" borderId="0" xfId="0" applyFont="1" applyBorder="1" applyAlignment="1" applyProtection="1">
      <alignment horizontal="left" vertical="center" wrapText="1"/>
      <protection/>
    </xf>
    <xf numFmtId="0" fontId="108" fillId="0" borderId="0" xfId="0" applyFont="1" applyAlignment="1" applyProtection="1">
      <alignment horizontal="left" vertical="center" wrapText="1"/>
      <protection/>
    </xf>
    <xf numFmtId="0" fontId="31" fillId="41" borderId="50" xfId="0" applyFont="1" applyFill="1" applyBorder="1" applyAlignment="1" applyProtection="1">
      <alignment horizontal="left" vertical="center" wrapText="1"/>
      <protection/>
    </xf>
    <xf numFmtId="0" fontId="31" fillId="41" borderId="51" xfId="0" applyFont="1" applyFill="1" applyBorder="1" applyAlignment="1" applyProtection="1">
      <alignment horizontal="left" vertical="center" wrapText="1"/>
      <protection/>
    </xf>
    <xf numFmtId="0" fontId="31" fillId="42" borderId="52" xfId="0" applyFont="1" applyFill="1" applyBorder="1" applyAlignment="1" applyProtection="1">
      <alignment horizontal="left" vertical="center" wrapText="1"/>
      <protection/>
    </xf>
    <xf numFmtId="0" fontId="31" fillId="42" borderId="53" xfId="0" applyFont="1" applyFill="1" applyBorder="1" applyAlignment="1" applyProtection="1">
      <alignment horizontal="left" vertical="center" wrapText="1"/>
      <protection/>
    </xf>
    <xf numFmtId="0" fontId="31" fillId="42" borderId="54" xfId="0" applyFont="1" applyFill="1" applyBorder="1" applyAlignment="1" applyProtection="1">
      <alignment horizontal="left" vertical="center" wrapText="1"/>
      <protection/>
    </xf>
    <xf numFmtId="4" fontId="98" fillId="0" borderId="0" xfId="0" applyNumberFormat="1" applyFont="1" applyAlignment="1" applyProtection="1">
      <alignment horizontal="center" vertical="center"/>
      <protection locked="0"/>
    </xf>
    <xf numFmtId="0" fontId="63" fillId="46" borderId="17" xfId="102" applyFont="1" applyFill="1" applyBorder="1" applyAlignment="1" applyProtection="1">
      <alignment horizontal="center" vertical="center" wrapText="1"/>
      <protection/>
    </xf>
    <xf numFmtId="0" fontId="63" fillId="46" borderId="0" xfId="102" applyFont="1" applyFill="1" applyBorder="1" applyAlignment="1" applyProtection="1">
      <alignment horizontal="center" vertical="center" wrapText="1"/>
      <protection/>
    </xf>
    <xf numFmtId="2" fontId="54" fillId="33" borderId="7" xfId="136" applyNumberFormat="1" applyFont="1" applyFill="1" applyBorder="1" applyAlignment="1" applyProtection="1">
      <alignment horizontal="center" vertical="center" wrapText="1"/>
      <protection/>
    </xf>
    <xf numFmtId="4" fontId="98" fillId="0" borderId="45" xfId="0" applyNumberFormat="1" applyFont="1" applyBorder="1" applyAlignment="1" applyProtection="1">
      <alignment horizontal="center" vertical="center"/>
      <protection locked="0"/>
    </xf>
    <xf numFmtId="2" fontId="54" fillId="0" borderId="7" xfId="136" applyNumberFormat="1" applyFont="1" applyBorder="1" applyAlignment="1" applyProtection="1">
      <alignment horizontal="right" vertical="center" wrapText="1"/>
      <protection/>
    </xf>
    <xf numFmtId="0" fontId="0" fillId="0" borderId="7" xfId="0" applyBorder="1" applyAlignment="1" applyProtection="1">
      <alignment/>
      <protection/>
    </xf>
    <xf numFmtId="2" fontId="109" fillId="0" borderId="41" xfId="136" applyNumberFormat="1" applyFont="1" applyBorder="1" applyAlignment="1" applyProtection="1">
      <alignment horizontal="center" vertical="center"/>
      <protection locked="0"/>
    </xf>
    <xf numFmtId="2" fontId="109" fillId="0" borderId="0" xfId="136" applyNumberFormat="1" applyFont="1" applyAlignment="1" applyProtection="1">
      <alignment horizontal="center" vertical="center"/>
      <protection locked="0"/>
    </xf>
    <xf numFmtId="0" fontId="70" fillId="0" borderId="0" xfId="102" applyFont="1" applyAlignment="1" applyProtection="1">
      <alignment horizontal="center" vertical="center"/>
      <protection locked="0"/>
    </xf>
    <xf numFmtId="2" fontId="54" fillId="0" borderId="0" xfId="136" applyNumberFormat="1" applyFont="1" applyAlignment="1" applyProtection="1">
      <alignment horizontal="center" vertical="center"/>
      <protection locked="0"/>
    </xf>
    <xf numFmtId="2" fontId="54" fillId="0" borderId="40" xfId="136" applyNumberFormat="1" applyFont="1" applyBorder="1" applyAlignment="1" applyProtection="1">
      <alignment horizontal="center" vertical="center"/>
      <protection locked="0"/>
    </xf>
    <xf numFmtId="0" fontId="70" fillId="0" borderId="40" xfId="102" applyFont="1" applyBorder="1" applyAlignment="1" applyProtection="1">
      <alignment horizontal="center" vertical="center"/>
      <protection locked="0"/>
    </xf>
    <xf numFmtId="0" fontId="54" fillId="0" borderId="0" xfId="102" applyFont="1" applyAlignment="1" applyProtection="1">
      <alignment horizontal="center" vertical="center"/>
      <protection locked="0"/>
    </xf>
    <xf numFmtId="0" fontId="54" fillId="0" borderId="40" xfId="102" applyFont="1" applyBorder="1" applyAlignment="1" applyProtection="1">
      <alignment horizontal="center" vertical="center"/>
      <protection locked="0"/>
    </xf>
    <xf numFmtId="2" fontId="54" fillId="44" borderId="7" xfId="136" applyNumberFormat="1" applyFont="1" applyFill="1" applyBorder="1" applyAlignment="1" applyProtection="1">
      <alignment horizontal="left" vertical="center" wrapText="1"/>
      <protection/>
    </xf>
    <xf numFmtId="2" fontId="54" fillId="44" borderId="7" xfId="136" applyNumberFormat="1" applyFont="1" applyFill="1" applyBorder="1" applyAlignment="1" applyProtection="1">
      <alignment horizontal="center" vertical="center" wrapText="1"/>
      <protection/>
    </xf>
    <xf numFmtId="0" fontId="54" fillId="0" borderId="0" xfId="102" applyFont="1" applyFill="1" applyBorder="1" applyAlignment="1" applyProtection="1">
      <alignment horizontal="left" vertical="center" wrapText="1"/>
      <protection/>
    </xf>
    <xf numFmtId="0" fontId="54" fillId="0" borderId="17" xfId="102" applyFont="1" applyFill="1" applyBorder="1" applyAlignment="1" applyProtection="1">
      <alignment horizontal="left" vertical="center" wrapText="1"/>
      <protection/>
    </xf>
    <xf numFmtId="0" fontId="102" fillId="0" borderId="0" xfId="102" applyFont="1" applyFill="1" applyBorder="1" applyAlignment="1" applyProtection="1">
      <alignment horizontal="left" vertical="center"/>
      <protection/>
    </xf>
    <xf numFmtId="0" fontId="102" fillId="0" borderId="0" xfId="102" applyFont="1" applyFill="1" applyBorder="1" applyAlignment="1" applyProtection="1">
      <alignment horizontal="left" vertical="center" wrapText="1"/>
      <protection/>
    </xf>
  </cellXfs>
  <cellStyles count="185">
    <cellStyle name="Normal" xfId="0"/>
    <cellStyle name="&#13;&#10;JournalTemplate=C:\COMFO\CTALK\JOURSTD.TPL&#13;&#10;LbStateAddress=3 3 0 251 1 89 2 311&#13;&#10;LbStateJou" xfId="15"/>
    <cellStyle name="20% - Ênfase1" xfId="16"/>
    <cellStyle name="20% - Ênfase1 100" xfId="17"/>
    <cellStyle name="20% - Ênfase2" xfId="18"/>
    <cellStyle name="20% - Ênfase3" xfId="19"/>
    <cellStyle name="20% - Ênfase4" xfId="20"/>
    <cellStyle name="20% - Ênfase5" xfId="21"/>
    <cellStyle name="20% - Ênfase6" xfId="22"/>
    <cellStyle name="40% - Ênfase1" xfId="23"/>
    <cellStyle name="40% - Ênfase2" xfId="24"/>
    <cellStyle name="40% - Ênfase3" xfId="25"/>
    <cellStyle name="40% - Ênfase4" xfId="26"/>
    <cellStyle name="40% - Ênfase5" xfId="27"/>
    <cellStyle name="40% - Ênfase6" xfId="28"/>
    <cellStyle name="60% - Ênfase1" xfId="29"/>
    <cellStyle name="60% - Ênfase2" xfId="30"/>
    <cellStyle name="60% - Ênfase3" xfId="31"/>
    <cellStyle name="60% - Ênfase4" xfId="32"/>
    <cellStyle name="60% - Ênfase5" xfId="33"/>
    <cellStyle name="60% - Ênfase6" xfId="34"/>
    <cellStyle name="60% - Ênfase6 37" xfId="35"/>
    <cellStyle name="Bom" xfId="36"/>
    <cellStyle name="Cálculo" xfId="37"/>
    <cellStyle name="Célula de Verificação" xfId="38"/>
    <cellStyle name="Célula Vinculada" xfId="39"/>
    <cellStyle name="Check Cell" xfId="40"/>
    <cellStyle name="Comma_Arauco Piping list" xfId="41"/>
    <cellStyle name="Comma0" xfId="42"/>
    <cellStyle name="CORES" xfId="43"/>
    <cellStyle name="Currency [0]_Arauco Piping list" xfId="44"/>
    <cellStyle name="Currency_Arauco Piping list" xfId="45"/>
    <cellStyle name="Currency0" xfId="46"/>
    <cellStyle name="Data" xfId="47"/>
    <cellStyle name="Date" xfId="48"/>
    <cellStyle name="Ênfase1" xfId="49"/>
    <cellStyle name="Ênfase2" xfId="50"/>
    <cellStyle name="Ênfase3" xfId="51"/>
    <cellStyle name="Ênfase4" xfId="52"/>
    <cellStyle name="Ênfase5" xfId="53"/>
    <cellStyle name="Ênfase6" xfId="54"/>
    <cellStyle name="Entrada" xfId="55"/>
    <cellStyle name="Euro" xfId="56"/>
    <cellStyle name="Excel Built-in Excel Built-in Excel Built-in Excel Built-in Excel Built-in Excel Built-in Excel Built-in Excel Built-in Separador de milhares 4" xfId="57"/>
    <cellStyle name="Excel Built-in Excel Built-in Excel Built-in Excel Built-in Excel Built-in Excel Built-in Excel Built-in Separador de milhares 4" xfId="58"/>
    <cellStyle name="Excel Built-in Normal" xfId="59"/>
    <cellStyle name="Excel Built-in Normal 1" xfId="60"/>
    <cellStyle name="Excel Built-in Normal 2" xfId="61"/>
    <cellStyle name="Excel Built-in Normal 3" xfId="62"/>
    <cellStyle name="Excel_BuiltIn_Comma" xfId="63"/>
    <cellStyle name="Fixed" xfId="64"/>
    <cellStyle name="Fixo" xfId="65"/>
    <cellStyle name="Followed Hyperlink" xfId="66"/>
    <cellStyle name="Good" xfId="67"/>
    <cellStyle name="Grey" xfId="68"/>
    <cellStyle name="Heading" xfId="69"/>
    <cellStyle name="Heading 1" xfId="70"/>
    <cellStyle name="Heading 2" xfId="71"/>
    <cellStyle name="Heading1" xfId="72"/>
    <cellStyle name="Hyperlink" xfId="73"/>
    <cellStyle name="Hiperlink 2" xfId="74"/>
    <cellStyle name="Followed Hyperlink" xfId="75"/>
    <cellStyle name="Indefinido" xfId="76"/>
    <cellStyle name="Input" xfId="77"/>
    <cellStyle name="Input [yellow]" xfId="78"/>
    <cellStyle name="Linked Cell" xfId="79"/>
    <cellStyle name="material" xfId="80"/>
    <cellStyle name="MINIPG" xfId="81"/>
    <cellStyle name="Currency" xfId="82"/>
    <cellStyle name="Currency [0]" xfId="83"/>
    <cellStyle name="Moeda 2" xfId="84"/>
    <cellStyle name="Moeda 3" xfId="85"/>
    <cellStyle name="Moeda 4" xfId="86"/>
    <cellStyle name="Neutral" xfId="87"/>
    <cellStyle name="Neutro" xfId="88"/>
    <cellStyle name="Normal - Style1" xfId="89"/>
    <cellStyle name="Normal 10" xfId="90"/>
    <cellStyle name="Normal 11" xfId="91"/>
    <cellStyle name="Normal 12" xfId="92"/>
    <cellStyle name="Normal 13" xfId="93"/>
    <cellStyle name="Normal 14" xfId="94"/>
    <cellStyle name="Normal 147" xfId="95"/>
    <cellStyle name="Normal 15" xfId="96"/>
    <cellStyle name="Normal 152" xfId="97"/>
    <cellStyle name="Normal 16" xfId="98"/>
    <cellStyle name="Normal 17" xfId="99"/>
    <cellStyle name="Normal 18" xfId="100"/>
    <cellStyle name="Normal 19" xfId="101"/>
    <cellStyle name="Normal 2" xfId="102"/>
    <cellStyle name="Normal 2 2" xfId="103"/>
    <cellStyle name="Normal 20" xfId="104"/>
    <cellStyle name="Normal 21" xfId="105"/>
    <cellStyle name="Normal 22" xfId="106"/>
    <cellStyle name="Normal 23" xfId="107"/>
    <cellStyle name="Normal 24" xfId="108"/>
    <cellStyle name="Normal 25" xfId="109"/>
    <cellStyle name="Normal 26" xfId="110"/>
    <cellStyle name="Normal 27" xfId="111"/>
    <cellStyle name="Normal 28" xfId="112"/>
    <cellStyle name="Normal 29" xfId="113"/>
    <cellStyle name="Normal 3" xfId="114"/>
    <cellStyle name="Normal 3 2" xfId="115"/>
    <cellStyle name="Normal 3 3" xfId="116"/>
    <cellStyle name="Normal 30" xfId="117"/>
    <cellStyle name="Normal 31" xfId="118"/>
    <cellStyle name="Normal 32" xfId="119"/>
    <cellStyle name="Normal 33" xfId="120"/>
    <cellStyle name="Normal 34" xfId="121"/>
    <cellStyle name="Normal 35" xfId="122"/>
    <cellStyle name="Normal 36" xfId="123"/>
    <cellStyle name="Normal 4" xfId="124"/>
    <cellStyle name="Normal 5" xfId="125"/>
    <cellStyle name="Normal 5 2" xfId="126"/>
    <cellStyle name="Normal 6" xfId="127"/>
    <cellStyle name="Normal 6 2" xfId="128"/>
    <cellStyle name="Normal 6 2 2" xfId="129"/>
    <cellStyle name="Normal 6 3" xfId="130"/>
    <cellStyle name="Normal 7" xfId="131"/>
    <cellStyle name="Normal 7 2" xfId="132"/>
    <cellStyle name="Normal 8" xfId="133"/>
    <cellStyle name="Normal 8 2" xfId="134"/>
    <cellStyle name="Normal 9" xfId="135"/>
    <cellStyle name="Normal_Plan1" xfId="136"/>
    <cellStyle name="Normal1" xfId="137"/>
    <cellStyle name="Normal2" xfId="138"/>
    <cellStyle name="Normal3" xfId="139"/>
    <cellStyle name="Nota" xfId="140"/>
    <cellStyle name="Note" xfId="141"/>
    <cellStyle name="Percent [2]" xfId="142"/>
    <cellStyle name="Percent_Sheet1" xfId="143"/>
    <cellStyle name="Percentual" xfId="144"/>
    <cellStyle name="Ponto" xfId="145"/>
    <cellStyle name="Percent" xfId="146"/>
    <cellStyle name="Porcentagem 2" xfId="147"/>
    <cellStyle name="Porcentagem 2 2" xfId="148"/>
    <cellStyle name="Porcentagem 3" xfId="149"/>
    <cellStyle name="Porcentagem 3 2" xfId="150"/>
    <cellStyle name="Porcentagem 4" xfId="151"/>
    <cellStyle name="Porcentagem 4 2" xfId="152"/>
    <cellStyle name="Porcentagem 5" xfId="153"/>
    <cellStyle name="Porcentagem 6" xfId="154"/>
    <cellStyle name="Result" xfId="155"/>
    <cellStyle name="Result2" xfId="156"/>
    <cellStyle name="Ruim" xfId="157"/>
    <cellStyle name="Saída" xfId="158"/>
    <cellStyle name="Sep. milhar [0]" xfId="159"/>
    <cellStyle name="Separador de m" xfId="160"/>
    <cellStyle name="Comma [0]" xfId="161"/>
    <cellStyle name="Separador de milhares 2" xfId="162"/>
    <cellStyle name="Separador de milhares 2 2" xfId="163"/>
    <cellStyle name="Separador de milhares 3" xfId="164"/>
    <cellStyle name="Separador de milhares 3 2" xfId="165"/>
    <cellStyle name="Separador de milhares 4" xfId="166"/>
    <cellStyle name="Sepavador de milhares [0]_Pasta2" xfId="167"/>
    <cellStyle name="Standard_RP100_01 (metr.)" xfId="168"/>
    <cellStyle name="SUBTIT" xfId="169"/>
    <cellStyle name="SUBTIT 2" xfId="170"/>
    <cellStyle name="Texto de Aviso" xfId="171"/>
    <cellStyle name="Texto Explicativo" xfId="172"/>
    <cellStyle name="Título" xfId="173"/>
    <cellStyle name="Título 1" xfId="174"/>
    <cellStyle name="Título 1 1" xfId="175"/>
    <cellStyle name="Título 2" xfId="176"/>
    <cellStyle name="Título 3" xfId="177"/>
    <cellStyle name="Título 4" xfId="178"/>
    <cellStyle name="Titulo1" xfId="179"/>
    <cellStyle name="Titulo2" xfId="180"/>
    <cellStyle name="Total" xfId="181"/>
    <cellStyle name="Comma" xfId="182"/>
    <cellStyle name="Vírgula 10" xfId="183"/>
    <cellStyle name="Vírgula 11" xfId="184"/>
    <cellStyle name="Vírgula 2" xfId="185"/>
    <cellStyle name="Vírgula 2 2" xfId="186"/>
    <cellStyle name="Vírgula 2 3" xfId="187"/>
    <cellStyle name="Vírgula 3" xfId="188"/>
    <cellStyle name="Vírgula 3 2" xfId="189"/>
    <cellStyle name="Vírgula 4" xfId="190"/>
    <cellStyle name="Vírgula 5" xfId="191"/>
    <cellStyle name="Vírgula 5 2" xfId="192"/>
    <cellStyle name="Vírgula 6" xfId="193"/>
    <cellStyle name="Vírgula 6 2" xfId="194"/>
    <cellStyle name="Vírgula 7" xfId="195"/>
    <cellStyle name="Vírgula 8" xfId="196"/>
    <cellStyle name="Vírgula 9" xfId="197"/>
    <cellStyle name="Warning Text" xfId="198"/>
  </cellStyles>
  <dxfs count="7">
    <dxf>
      <fill>
        <patternFill>
          <bgColor rgb="FFFF0000"/>
        </patternFill>
      </fill>
    </dxf>
    <dxf>
      <font>
        <color indexed="9"/>
      </font>
    </dxf>
    <dxf>
      <font>
        <color theme="0"/>
      </font>
      <fill>
        <patternFill>
          <bgColor theme="0"/>
        </patternFill>
      </fill>
    </dxf>
    <dxf>
      <font>
        <color theme="0"/>
      </font>
      <fill>
        <patternFill>
          <bgColor theme="0"/>
        </patternFill>
      </fill>
    </dxf>
    <dxf>
      <font>
        <color indexed="9"/>
      </font>
    </dxf>
    <dxf>
      <font>
        <color rgb="FFFFFFFF"/>
      </font>
      <border/>
    </dxf>
    <dxf>
      <font>
        <color theme="0"/>
      </font>
      <fill>
        <patternFill>
          <b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idor\projetos\Meus%20documentos\Planilhas\OR&#199;AMENTO%20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UMOS"/>
      <sheetName val="COMPOS."/>
      <sheetName val="ORÇAMENTO"/>
      <sheetName val="CONCRETO FUNDAÇÃO"/>
      <sheetName val="CONCRETO ESTRUTURA"/>
      <sheetName val="PARETO  |  ABC"/>
      <sheetName val="GRÁFICO"/>
    </sheetNames>
    <sheetDataSet>
      <sheetData sheetId="0">
        <row r="8">
          <cell r="G8">
            <v>2.89</v>
          </cell>
        </row>
        <row r="11">
          <cell r="B11" t="str">
            <v>  Pedreiro de acabamento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R117"/>
  <sheetViews>
    <sheetView showGridLines="0" tabSelected="1" view="pageBreakPreview" zoomScale="80" zoomScaleSheetLayoutView="80" zoomScalePageLayoutView="0" workbookViewId="0" topLeftCell="A64">
      <selection activeCell="B73" sqref="B73:C73"/>
    </sheetView>
  </sheetViews>
  <sheetFormatPr defaultColWidth="9.140625" defaultRowHeight="15"/>
  <cols>
    <col min="1" max="1" width="18.57421875" style="21" customWidth="1"/>
    <col min="2" max="2" width="19.421875" style="22" customWidth="1"/>
    <col min="3" max="3" width="14.140625" style="22" customWidth="1"/>
    <col min="4" max="4" width="75.28125" style="23" customWidth="1"/>
    <col min="5" max="5" width="10.28125" style="24" customWidth="1"/>
    <col min="6" max="6" width="14.28125" style="29" customWidth="1"/>
    <col min="7" max="8" width="16.00390625" style="25" customWidth="1"/>
    <col min="9" max="9" width="26.00390625" style="41" bestFit="1" customWidth="1"/>
    <col min="10" max="10" width="12.8515625" style="15" customWidth="1"/>
    <col min="11" max="11" width="17.7109375" style="16" customWidth="1"/>
    <col min="12" max="12" width="14.421875" style="17" customWidth="1"/>
    <col min="13" max="13" width="16.00390625" style="17" customWidth="1"/>
    <col min="14" max="15" width="9.140625" style="16" customWidth="1"/>
    <col min="16" max="16384" width="9.140625" style="15" customWidth="1"/>
  </cols>
  <sheetData>
    <row r="1" spans="1:13" s="14" customFormat="1" ht="127.5" customHeight="1">
      <c r="A1" s="206" t="s">
        <v>130</v>
      </c>
      <c r="B1" s="207"/>
      <c r="C1" s="207"/>
      <c r="D1" s="207"/>
      <c r="E1" s="207"/>
      <c r="F1" s="207"/>
      <c r="G1" s="207"/>
      <c r="H1" s="207"/>
      <c r="I1" s="208"/>
      <c r="J1" s="65"/>
      <c r="K1" s="65"/>
      <c r="L1" s="65"/>
      <c r="M1" s="65"/>
    </row>
    <row r="2" spans="1:14" s="13" customFormat="1" ht="15">
      <c r="A2" s="209" t="s">
        <v>19</v>
      </c>
      <c r="B2" s="210"/>
      <c r="C2" s="210"/>
      <c r="D2" s="210"/>
      <c r="E2" s="210"/>
      <c r="F2" s="210"/>
      <c r="G2" s="210"/>
      <c r="H2" s="211"/>
      <c r="I2" s="212"/>
      <c r="J2" s="66"/>
      <c r="K2" s="65"/>
      <c r="L2" s="65"/>
      <c r="M2" s="65"/>
      <c r="N2" s="14"/>
    </row>
    <row r="3" spans="1:14" s="11" customFormat="1" ht="13.5">
      <c r="A3" s="38" t="s">
        <v>30</v>
      </c>
      <c r="B3" s="213" t="s">
        <v>35</v>
      </c>
      <c r="C3" s="213"/>
      <c r="D3" s="213"/>
      <c r="E3" s="213"/>
      <c r="F3" s="213"/>
      <c r="G3" s="213"/>
      <c r="H3" s="213"/>
      <c r="I3" s="214"/>
      <c r="J3" s="67"/>
      <c r="K3" s="65"/>
      <c r="L3" s="65"/>
      <c r="M3" s="65"/>
      <c r="N3" s="14"/>
    </row>
    <row r="4" spans="1:14" s="11" customFormat="1" ht="16.5" customHeight="1">
      <c r="A4" s="39" t="s">
        <v>26</v>
      </c>
      <c r="B4" s="215" t="str">
        <f>D9</f>
        <v>PAVIMENTAÇÃO DE VIAS URBANAS</v>
      </c>
      <c r="C4" s="199"/>
      <c r="D4" s="199"/>
      <c r="E4" s="200"/>
      <c r="F4" s="216" t="s">
        <v>21</v>
      </c>
      <c r="G4" s="216"/>
      <c r="H4" s="68"/>
      <c r="I4" s="218" t="s">
        <v>131</v>
      </c>
      <c r="J4" s="67"/>
      <c r="K4" s="65"/>
      <c r="L4" s="65"/>
      <c r="M4" s="65"/>
      <c r="N4" s="14"/>
    </row>
    <row r="5" spans="1:14" s="11" customFormat="1" ht="16.5" customHeight="1">
      <c r="A5" s="39" t="s">
        <v>20</v>
      </c>
      <c r="B5" s="199" t="s">
        <v>38</v>
      </c>
      <c r="C5" s="199"/>
      <c r="D5" s="199"/>
      <c r="E5" s="200"/>
      <c r="F5" s="216"/>
      <c r="G5" s="216"/>
      <c r="H5" s="68"/>
      <c r="I5" s="218"/>
      <c r="J5" s="67"/>
      <c r="K5" s="65"/>
      <c r="L5" s="65"/>
      <c r="M5" s="65"/>
      <c r="N5" s="14"/>
    </row>
    <row r="6" spans="1:14" s="11" customFormat="1" ht="39" customHeight="1">
      <c r="A6" s="40" t="s">
        <v>24</v>
      </c>
      <c r="B6" s="201" t="s">
        <v>73</v>
      </c>
      <c r="C6" s="199"/>
      <c r="D6" s="199"/>
      <c r="E6" s="200"/>
      <c r="F6" s="219" t="s">
        <v>22</v>
      </c>
      <c r="G6" s="219"/>
      <c r="H6" s="46"/>
      <c r="I6" s="152"/>
      <c r="J6" s="220" t="s">
        <v>133</v>
      </c>
      <c r="K6" s="221"/>
      <c r="L6" s="221"/>
      <c r="M6" s="221"/>
      <c r="N6" s="14"/>
    </row>
    <row r="7" spans="1:14" s="11" customFormat="1" ht="24" customHeight="1" thickBot="1">
      <c r="A7" s="224" t="s">
        <v>23</v>
      </c>
      <c r="B7" s="225"/>
      <c r="C7" s="226" t="s">
        <v>106</v>
      </c>
      <c r="D7" s="227"/>
      <c r="E7" s="228"/>
      <c r="F7" s="219" t="s">
        <v>132</v>
      </c>
      <c r="G7" s="219"/>
      <c r="H7" s="46"/>
      <c r="I7" s="153"/>
      <c r="J7" s="222" t="s">
        <v>134</v>
      </c>
      <c r="K7" s="223"/>
      <c r="L7" s="223"/>
      <c r="M7" s="223"/>
      <c r="N7" s="14"/>
    </row>
    <row r="8" spans="1:14" ht="25.5" thickBot="1">
      <c r="A8" s="69" t="s">
        <v>25</v>
      </c>
      <c r="B8" s="70" t="s">
        <v>14</v>
      </c>
      <c r="C8" s="70" t="s">
        <v>143</v>
      </c>
      <c r="D8" s="70" t="s">
        <v>15</v>
      </c>
      <c r="E8" s="70" t="s">
        <v>1</v>
      </c>
      <c r="F8" s="71" t="s">
        <v>16</v>
      </c>
      <c r="G8" s="72" t="s">
        <v>28</v>
      </c>
      <c r="H8" s="72" t="s">
        <v>136</v>
      </c>
      <c r="I8" s="73" t="s">
        <v>17</v>
      </c>
      <c r="J8" s="74"/>
      <c r="K8" s="65"/>
      <c r="L8" s="65"/>
      <c r="M8" s="65"/>
      <c r="N8" s="14"/>
    </row>
    <row r="9" spans="1:14" ht="27.75" customHeight="1" thickBot="1">
      <c r="A9" s="75"/>
      <c r="B9" s="76"/>
      <c r="C9" s="76"/>
      <c r="D9" s="217" t="s">
        <v>36</v>
      </c>
      <c r="E9" s="217"/>
      <c r="F9" s="77"/>
      <c r="G9" s="78"/>
      <c r="H9" s="78"/>
      <c r="I9" s="79"/>
      <c r="J9" s="74"/>
      <c r="K9" s="65"/>
      <c r="L9" s="65"/>
      <c r="M9" s="65"/>
      <c r="N9" s="14"/>
    </row>
    <row r="10" spans="1:13" s="30" customFormat="1" ht="30.75" customHeight="1">
      <c r="A10" s="80"/>
      <c r="B10" s="197" t="s">
        <v>37</v>
      </c>
      <c r="C10" s="198"/>
      <c r="D10" s="198"/>
      <c r="E10" s="198"/>
      <c r="F10" s="198"/>
      <c r="G10" s="198"/>
      <c r="H10" s="81"/>
      <c r="I10" s="82"/>
      <c r="J10" s="74"/>
      <c r="K10" s="83" t="s">
        <v>135</v>
      </c>
      <c r="L10" s="84"/>
      <c r="M10" s="84"/>
    </row>
    <row r="11" spans="1:13" s="31" customFormat="1" ht="17.25">
      <c r="A11" s="85">
        <v>1</v>
      </c>
      <c r="B11" s="204" t="s">
        <v>38</v>
      </c>
      <c r="C11" s="205"/>
      <c r="D11" s="205"/>
      <c r="E11" s="205"/>
      <c r="F11" s="205"/>
      <c r="G11" s="205"/>
      <c r="H11" s="86"/>
      <c r="I11" s="87">
        <f>I12+I14+I24+I34+I44+I57</f>
        <v>0</v>
      </c>
      <c r="J11" s="74"/>
      <c r="K11" s="88"/>
      <c r="L11" s="84"/>
      <c r="M11" s="84"/>
    </row>
    <row r="12" spans="1:13" s="31" customFormat="1" ht="15">
      <c r="A12" s="89" t="s">
        <v>33</v>
      </c>
      <c r="B12" s="90"/>
      <c r="C12" s="91"/>
      <c r="D12" s="92" t="s">
        <v>71</v>
      </c>
      <c r="E12" s="93"/>
      <c r="F12" s="94"/>
      <c r="G12" s="93"/>
      <c r="H12" s="93"/>
      <c r="I12" s="95">
        <f>SUM(I13)</f>
        <v>0</v>
      </c>
      <c r="J12" s="74"/>
      <c r="K12" s="96"/>
      <c r="L12" s="84"/>
      <c r="M12" s="84"/>
    </row>
    <row r="13" spans="1:13" s="32" customFormat="1" ht="66">
      <c r="A13" s="97" t="s">
        <v>74</v>
      </c>
      <c r="B13" s="98" t="s">
        <v>48</v>
      </c>
      <c r="C13" s="99" t="s">
        <v>51</v>
      </c>
      <c r="D13" s="100" t="s">
        <v>52</v>
      </c>
      <c r="E13" s="98" t="s">
        <v>44</v>
      </c>
      <c r="F13" s="101">
        <v>4.5</v>
      </c>
      <c r="G13" s="119"/>
      <c r="H13" s="155">
        <f>ROUND(ROUND(G13,2)*(1+$I$6),2)</f>
        <v>0</v>
      </c>
      <c r="I13" s="154">
        <f>ROUND(H13*F13,2)</f>
        <v>0</v>
      </c>
      <c r="J13" s="102"/>
      <c r="K13" s="103">
        <v>193.82</v>
      </c>
      <c r="L13" s="84">
        <v>235.78</v>
      </c>
      <c r="M13" s="84"/>
    </row>
    <row r="14" spans="1:13" s="31" customFormat="1" ht="15">
      <c r="A14" s="89" t="s">
        <v>99</v>
      </c>
      <c r="B14" s="90"/>
      <c r="C14" s="91"/>
      <c r="D14" s="92" t="s">
        <v>39</v>
      </c>
      <c r="E14" s="93"/>
      <c r="F14" s="94"/>
      <c r="G14" s="93"/>
      <c r="H14" s="93"/>
      <c r="I14" s="95">
        <f>SUM(I15:I23)</f>
        <v>0</v>
      </c>
      <c r="J14" s="74"/>
      <c r="K14" s="104"/>
      <c r="L14" s="84"/>
      <c r="M14" s="84"/>
    </row>
    <row r="15" spans="1:13" s="32" customFormat="1" ht="14.25">
      <c r="A15" s="97" t="s">
        <v>100</v>
      </c>
      <c r="B15" s="105" t="s">
        <v>48</v>
      </c>
      <c r="C15" s="106" t="s">
        <v>49</v>
      </c>
      <c r="D15" s="107" t="s">
        <v>50</v>
      </c>
      <c r="E15" s="98" t="s">
        <v>44</v>
      </c>
      <c r="F15" s="101">
        <v>13.12</v>
      </c>
      <c r="G15" s="119"/>
      <c r="H15" s="155">
        <f aca="true" t="shared" si="0" ref="H15:H23">ROUND(ROUND(G15,2)*(1+$I$6),2)</f>
        <v>0</v>
      </c>
      <c r="I15" s="154">
        <f aca="true" t="shared" si="1" ref="I15:I23">ROUND(H15*F15,2)</f>
        <v>0</v>
      </c>
      <c r="J15" s="102"/>
      <c r="K15" s="103">
        <v>13.18</v>
      </c>
      <c r="L15" s="84">
        <v>16.03</v>
      </c>
      <c r="M15" s="84"/>
    </row>
    <row r="16" spans="1:13" s="31" customFormat="1" ht="26.25">
      <c r="A16" s="97" t="s">
        <v>101</v>
      </c>
      <c r="B16" s="105" t="s">
        <v>48</v>
      </c>
      <c r="C16" s="106" t="s">
        <v>63</v>
      </c>
      <c r="D16" s="107" t="s">
        <v>64</v>
      </c>
      <c r="E16" s="98" t="s">
        <v>46</v>
      </c>
      <c r="F16" s="101">
        <v>3.74</v>
      </c>
      <c r="G16" s="119"/>
      <c r="H16" s="155">
        <f t="shared" si="0"/>
        <v>0</v>
      </c>
      <c r="I16" s="154">
        <f t="shared" si="1"/>
        <v>0</v>
      </c>
      <c r="J16" s="74"/>
      <c r="K16" s="103">
        <v>0.98</v>
      </c>
      <c r="L16" s="84">
        <v>1.19</v>
      </c>
      <c r="M16" s="84"/>
    </row>
    <row r="17" spans="1:13" s="31" customFormat="1" ht="52.5">
      <c r="A17" s="97" t="s">
        <v>102</v>
      </c>
      <c r="B17" s="105" t="s">
        <v>48</v>
      </c>
      <c r="C17" s="106" t="s">
        <v>55</v>
      </c>
      <c r="D17" s="107" t="s">
        <v>56</v>
      </c>
      <c r="E17" s="98" t="s">
        <v>43</v>
      </c>
      <c r="F17" s="101">
        <v>39.67</v>
      </c>
      <c r="G17" s="119"/>
      <c r="H17" s="155">
        <f t="shared" si="0"/>
        <v>0</v>
      </c>
      <c r="I17" s="154">
        <f t="shared" si="1"/>
        <v>0</v>
      </c>
      <c r="J17" s="74"/>
      <c r="K17" s="103">
        <v>45.81</v>
      </c>
      <c r="L17" s="84">
        <v>55.73</v>
      </c>
      <c r="M17" s="84"/>
    </row>
    <row r="18" spans="1:13" s="31" customFormat="1" ht="66">
      <c r="A18" s="97" t="s">
        <v>103</v>
      </c>
      <c r="B18" s="105" t="s">
        <v>34</v>
      </c>
      <c r="C18" s="108">
        <v>1</v>
      </c>
      <c r="D18" s="107" t="s">
        <v>67</v>
      </c>
      <c r="E18" s="98" t="s">
        <v>43</v>
      </c>
      <c r="F18" s="101">
        <v>866.1600000000001</v>
      </c>
      <c r="G18" s="119"/>
      <c r="H18" s="155">
        <f t="shared" si="0"/>
        <v>0</v>
      </c>
      <c r="I18" s="154">
        <f t="shared" si="1"/>
        <v>0</v>
      </c>
      <c r="J18" s="74"/>
      <c r="K18" s="103">
        <v>17.71</v>
      </c>
      <c r="L18" s="84">
        <v>21.54</v>
      </c>
      <c r="M18" s="84"/>
    </row>
    <row r="19" spans="1:13" s="31" customFormat="1" ht="26.25">
      <c r="A19" s="97" t="s">
        <v>104</v>
      </c>
      <c r="B19" s="105" t="s">
        <v>48</v>
      </c>
      <c r="C19" s="106" t="s">
        <v>59</v>
      </c>
      <c r="D19" s="107" t="s">
        <v>60</v>
      </c>
      <c r="E19" s="98" t="s">
        <v>44</v>
      </c>
      <c r="F19" s="101">
        <v>2597.2200000000003</v>
      </c>
      <c r="G19" s="119"/>
      <c r="H19" s="155">
        <f t="shared" si="0"/>
        <v>0</v>
      </c>
      <c r="I19" s="154">
        <f t="shared" si="1"/>
        <v>0</v>
      </c>
      <c r="J19" s="74"/>
      <c r="K19" s="103">
        <v>1.97</v>
      </c>
      <c r="L19" s="84">
        <v>2.4</v>
      </c>
      <c r="M19" s="84"/>
    </row>
    <row r="20" spans="1:13" s="31" customFormat="1" ht="26.25">
      <c r="A20" s="97" t="s">
        <v>107</v>
      </c>
      <c r="B20" s="105" t="s">
        <v>48</v>
      </c>
      <c r="C20" s="109" t="s">
        <v>65</v>
      </c>
      <c r="D20" s="107" t="s">
        <v>66</v>
      </c>
      <c r="E20" s="98" t="s">
        <v>46</v>
      </c>
      <c r="F20" s="101">
        <v>350.62</v>
      </c>
      <c r="G20" s="119"/>
      <c r="H20" s="155">
        <f t="shared" si="0"/>
        <v>0</v>
      </c>
      <c r="I20" s="154">
        <f t="shared" si="1"/>
        <v>0</v>
      </c>
      <c r="J20" s="74"/>
      <c r="K20" s="103">
        <v>0.6</v>
      </c>
      <c r="L20" s="84">
        <v>0.73</v>
      </c>
      <c r="M20" s="84"/>
    </row>
    <row r="21" spans="1:13" s="31" customFormat="1" ht="52.5">
      <c r="A21" s="97" t="s">
        <v>108</v>
      </c>
      <c r="B21" s="105" t="s">
        <v>48</v>
      </c>
      <c r="C21" s="109" t="s">
        <v>57</v>
      </c>
      <c r="D21" s="107" t="s">
        <v>58</v>
      </c>
      <c r="E21" s="98" t="s">
        <v>45</v>
      </c>
      <c r="F21" s="101">
        <v>129.86</v>
      </c>
      <c r="G21" s="119"/>
      <c r="H21" s="155">
        <f t="shared" si="0"/>
        <v>0</v>
      </c>
      <c r="I21" s="154">
        <f t="shared" si="1"/>
        <v>0</v>
      </c>
      <c r="J21" s="74"/>
      <c r="K21" s="103">
        <v>1249.36</v>
      </c>
      <c r="L21" s="84">
        <v>1519.85</v>
      </c>
      <c r="M21" s="84"/>
    </row>
    <row r="22" spans="1:13" s="31" customFormat="1" ht="26.25">
      <c r="A22" s="97" t="s">
        <v>109</v>
      </c>
      <c r="B22" s="105" t="s">
        <v>48</v>
      </c>
      <c r="C22" s="109" t="s">
        <v>61</v>
      </c>
      <c r="D22" s="107" t="s">
        <v>62</v>
      </c>
      <c r="E22" s="98" t="s">
        <v>47</v>
      </c>
      <c r="F22" s="101">
        <v>2548.5</v>
      </c>
      <c r="G22" s="119"/>
      <c r="H22" s="155">
        <f t="shared" si="0"/>
        <v>0</v>
      </c>
      <c r="I22" s="154">
        <f t="shared" si="1"/>
        <v>0</v>
      </c>
      <c r="J22" s="74"/>
      <c r="K22" s="103">
        <v>1.21</v>
      </c>
      <c r="L22" s="84">
        <v>1.47</v>
      </c>
      <c r="M22" s="84"/>
    </row>
    <row r="23" spans="1:13" s="31" customFormat="1" ht="26.25">
      <c r="A23" s="97" t="s">
        <v>110</v>
      </c>
      <c r="B23" s="105" t="s">
        <v>48</v>
      </c>
      <c r="C23" s="109" t="s">
        <v>53</v>
      </c>
      <c r="D23" s="107" t="s">
        <v>54</v>
      </c>
      <c r="E23" s="98" t="s">
        <v>44</v>
      </c>
      <c r="F23" s="101">
        <v>13.12</v>
      </c>
      <c r="G23" s="119"/>
      <c r="H23" s="155">
        <f t="shared" si="0"/>
        <v>0</v>
      </c>
      <c r="I23" s="154">
        <f t="shared" si="1"/>
        <v>0</v>
      </c>
      <c r="J23" s="74"/>
      <c r="K23" s="103">
        <v>15.91</v>
      </c>
      <c r="L23" s="84">
        <v>19.35</v>
      </c>
      <c r="M23" s="84"/>
    </row>
    <row r="24" spans="1:13" s="31" customFormat="1" ht="15">
      <c r="A24" s="89" t="s">
        <v>75</v>
      </c>
      <c r="B24" s="90"/>
      <c r="C24" s="91"/>
      <c r="D24" s="92" t="s">
        <v>40</v>
      </c>
      <c r="E24" s="93"/>
      <c r="F24" s="94"/>
      <c r="G24" s="93"/>
      <c r="H24" s="93"/>
      <c r="I24" s="95">
        <f>SUM(I25:I33)</f>
        <v>0</v>
      </c>
      <c r="J24" s="74"/>
      <c r="K24" s="104"/>
      <c r="L24" s="84"/>
      <c r="M24" s="84"/>
    </row>
    <row r="25" spans="1:13" s="32" customFormat="1" ht="14.25">
      <c r="A25" s="97" t="s">
        <v>76</v>
      </c>
      <c r="B25" s="105" t="s">
        <v>48</v>
      </c>
      <c r="C25" s="106" t="s">
        <v>49</v>
      </c>
      <c r="D25" s="107" t="s">
        <v>50</v>
      </c>
      <c r="E25" s="98" t="s">
        <v>44</v>
      </c>
      <c r="F25" s="101">
        <v>10.66</v>
      </c>
      <c r="G25" s="155">
        <f>$G$15</f>
        <v>0</v>
      </c>
      <c r="H25" s="155">
        <f aca="true" t="shared" si="2" ref="H25:H33">ROUND(ROUND(G25,2)*(1+$I$6),2)</f>
        <v>0</v>
      </c>
      <c r="I25" s="154">
        <f aca="true" t="shared" si="3" ref="I25:I33">ROUND(H25*F25,2)</f>
        <v>0</v>
      </c>
      <c r="J25" s="102"/>
      <c r="K25" s="103">
        <v>13.18</v>
      </c>
      <c r="L25" s="84">
        <v>16.03</v>
      </c>
      <c r="M25" s="84"/>
    </row>
    <row r="26" spans="1:13" s="31" customFormat="1" ht="26.25">
      <c r="A26" s="97" t="s">
        <v>77</v>
      </c>
      <c r="B26" s="105" t="s">
        <v>48</v>
      </c>
      <c r="C26" s="106" t="s">
        <v>63</v>
      </c>
      <c r="D26" s="107" t="s">
        <v>64</v>
      </c>
      <c r="E26" s="98" t="s">
        <v>46</v>
      </c>
      <c r="F26" s="101">
        <v>3.04</v>
      </c>
      <c r="G26" s="155">
        <f>$G$16</f>
        <v>0</v>
      </c>
      <c r="H26" s="155">
        <f t="shared" si="2"/>
        <v>0</v>
      </c>
      <c r="I26" s="154">
        <f t="shared" si="3"/>
        <v>0</v>
      </c>
      <c r="J26" s="74"/>
      <c r="K26" s="103">
        <v>0.98</v>
      </c>
      <c r="L26" s="84">
        <v>1.19</v>
      </c>
      <c r="M26" s="84"/>
    </row>
    <row r="27" spans="1:13" s="31" customFormat="1" ht="52.5">
      <c r="A27" s="97" t="s">
        <v>78</v>
      </c>
      <c r="B27" s="105" t="s">
        <v>48</v>
      </c>
      <c r="C27" s="106" t="s">
        <v>55</v>
      </c>
      <c r="D27" s="107" t="s">
        <v>56</v>
      </c>
      <c r="E27" s="98" t="s">
        <v>43</v>
      </c>
      <c r="F27" s="101">
        <v>30.47</v>
      </c>
      <c r="G27" s="155">
        <f>$G$17</f>
        <v>0</v>
      </c>
      <c r="H27" s="155">
        <f t="shared" si="2"/>
        <v>0</v>
      </c>
      <c r="I27" s="154">
        <f t="shared" si="3"/>
        <v>0</v>
      </c>
      <c r="J27" s="74"/>
      <c r="K27" s="103">
        <v>45.81</v>
      </c>
      <c r="L27" s="84">
        <v>55.73</v>
      </c>
      <c r="M27" s="84"/>
    </row>
    <row r="28" spans="1:13" s="31" customFormat="1" ht="66">
      <c r="A28" s="97" t="s">
        <v>79</v>
      </c>
      <c r="B28" s="105" t="s">
        <v>34</v>
      </c>
      <c r="C28" s="108">
        <v>1</v>
      </c>
      <c r="D28" s="107" t="s">
        <v>67</v>
      </c>
      <c r="E28" s="98" t="s">
        <v>43</v>
      </c>
      <c r="F28" s="101">
        <v>276.21000000000004</v>
      </c>
      <c r="G28" s="155">
        <f>$G$18</f>
        <v>0</v>
      </c>
      <c r="H28" s="155">
        <f t="shared" si="2"/>
        <v>0</v>
      </c>
      <c r="I28" s="154">
        <f t="shared" si="3"/>
        <v>0</v>
      </c>
      <c r="J28" s="74"/>
      <c r="K28" s="103">
        <v>17.71</v>
      </c>
      <c r="L28" s="84">
        <v>21.54</v>
      </c>
      <c r="M28" s="84"/>
    </row>
    <row r="29" spans="1:13" s="31" customFormat="1" ht="26.25">
      <c r="A29" s="97" t="s">
        <v>80</v>
      </c>
      <c r="B29" s="105" t="s">
        <v>48</v>
      </c>
      <c r="C29" s="106" t="s">
        <v>59</v>
      </c>
      <c r="D29" s="107" t="s">
        <v>60</v>
      </c>
      <c r="E29" s="98" t="s">
        <v>44</v>
      </c>
      <c r="F29" s="101">
        <v>978.22</v>
      </c>
      <c r="G29" s="155">
        <f>$G$19</f>
        <v>0</v>
      </c>
      <c r="H29" s="155">
        <f t="shared" si="2"/>
        <v>0</v>
      </c>
      <c r="I29" s="154">
        <f t="shared" si="3"/>
        <v>0</v>
      </c>
      <c r="J29" s="74"/>
      <c r="K29" s="103">
        <v>1.97</v>
      </c>
      <c r="L29" s="84">
        <v>2.4</v>
      </c>
      <c r="M29" s="84"/>
    </row>
    <row r="30" spans="1:13" s="31" customFormat="1" ht="26.25">
      <c r="A30" s="97" t="s">
        <v>111</v>
      </c>
      <c r="B30" s="105" t="s">
        <v>48</v>
      </c>
      <c r="C30" s="109" t="s">
        <v>65</v>
      </c>
      <c r="D30" s="107" t="s">
        <v>66</v>
      </c>
      <c r="E30" s="98" t="s">
        <v>46</v>
      </c>
      <c r="F30" s="101">
        <v>132.06</v>
      </c>
      <c r="G30" s="155">
        <f>$G$20</f>
        <v>0</v>
      </c>
      <c r="H30" s="155">
        <f t="shared" si="2"/>
        <v>0</v>
      </c>
      <c r="I30" s="154">
        <f t="shared" si="3"/>
        <v>0</v>
      </c>
      <c r="J30" s="74"/>
      <c r="K30" s="103">
        <v>0.6</v>
      </c>
      <c r="L30" s="84">
        <v>0.73</v>
      </c>
      <c r="M30" s="84"/>
    </row>
    <row r="31" spans="1:13" s="32" customFormat="1" ht="52.5">
      <c r="A31" s="97" t="s">
        <v>112</v>
      </c>
      <c r="B31" s="105" t="s">
        <v>48</v>
      </c>
      <c r="C31" s="109" t="s">
        <v>57</v>
      </c>
      <c r="D31" s="107" t="s">
        <v>58</v>
      </c>
      <c r="E31" s="98" t="s">
        <v>45</v>
      </c>
      <c r="F31" s="101">
        <v>48.91</v>
      </c>
      <c r="G31" s="155">
        <f>$G$21</f>
        <v>0</v>
      </c>
      <c r="H31" s="155">
        <f t="shared" si="2"/>
        <v>0</v>
      </c>
      <c r="I31" s="154">
        <f t="shared" si="3"/>
        <v>0</v>
      </c>
      <c r="J31" s="102"/>
      <c r="K31" s="103">
        <v>1249.36</v>
      </c>
      <c r="L31" s="84">
        <v>1519.85</v>
      </c>
      <c r="M31" s="84"/>
    </row>
    <row r="32" spans="1:13" s="31" customFormat="1" ht="26.25">
      <c r="A32" s="97" t="s">
        <v>113</v>
      </c>
      <c r="B32" s="105" t="s">
        <v>48</v>
      </c>
      <c r="C32" s="109" t="s">
        <v>61</v>
      </c>
      <c r="D32" s="107" t="s">
        <v>62</v>
      </c>
      <c r="E32" s="98" t="s">
        <v>47</v>
      </c>
      <c r="F32" s="101">
        <v>959.86</v>
      </c>
      <c r="G32" s="155">
        <f>$G$22</f>
        <v>0</v>
      </c>
      <c r="H32" s="155">
        <f t="shared" si="2"/>
        <v>0</v>
      </c>
      <c r="I32" s="154">
        <f t="shared" si="3"/>
        <v>0</v>
      </c>
      <c r="J32" s="74"/>
      <c r="K32" s="103">
        <v>1.21</v>
      </c>
      <c r="L32" s="84">
        <v>1.47</v>
      </c>
      <c r="M32" s="84"/>
    </row>
    <row r="33" spans="1:13" s="31" customFormat="1" ht="26.25">
      <c r="A33" s="97" t="s">
        <v>114</v>
      </c>
      <c r="B33" s="105" t="s">
        <v>48</v>
      </c>
      <c r="C33" s="109" t="s">
        <v>53</v>
      </c>
      <c r="D33" s="107" t="s">
        <v>54</v>
      </c>
      <c r="E33" s="98" t="s">
        <v>44</v>
      </c>
      <c r="F33" s="101">
        <v>23.11</v>
      </c>
      <c r="G33" s="155">
        <f>$G$23</f>
        <v>0</v>
      </c>
      <c r="H33" s="155">
        <f t="shared" si="2"/>
        <v>0</v>
      </c>
      <c r="I33" s="154">
        <f t="shared" si="3"/>
        <v>0</v>
      </c>
      <c r="J33" s="74"/>
      <c r="K33" s="103">
        <v>15.91</v>
      </c>
      <c r="L33" s="84">
        <v>19.35</v>
      </c>
      <c r="M33" s="84"/>
    </row>
    <row r="34" spans="1:13" s="31" customFormat="1" ht="15">
      <c r="A34" s="89" t="s">
        <v>81</v>
      </c>
      <c r="B34" s="90"/>
      <c r="C34" s="91"/>
      <c r="D34" s="92" t="s">
        <v>41</v>
      </c>
      <c r="E34" s="93"/>
      <c r="F34" s="94"/>
      <c r="G34" s="93"/>
      <c r="H34" s="93"/>
      <c r="I34" s="95">
        <f>SUM(I35:I43)</f>
        <v>0</v>
      </c>
      <c r="J34" s="74"/>
      <c r="K34" s="104"/>
      <c r="L34" s="84"/>
      <c r="M34" s="84"/>
    </row>
    <row r="35" spans="1:13" s="32" customFormat="1" ht="14.25">
      <c r="A35" s="97" t="s">
        <v>82</v>
      </c>
      <c r="B35" s="105" t="s">
        <v>48</v>
      </c>
      <c r="C35" s="106" t="s">
        <v>49</v>
      </c>
      <c r="D35" s="107" t="s">
        <v>50</v>
      </c>
      <c r="E35" s="98" t="s">
        <v>44</v>
      </c>
      <c r="F35" s="101">
        <v>6.6</v>
      </c>
      <c r="G35" s="155">
        <f>$G$15</f>
        <v>0</v>
      </c>
      <c r="H35" s="155">
        <f aca="true" t="shared" si="4" ref="H35:H43">ROUND(ROUND(G35,2)*(1+$I$6),2)</f>
        <v>0</v>
      </c>
      <c r="I35" s="154">
        <f aca="true" t="shared" si="5" ref="I35:I43">ROUND(H35*F35,2)</f>
        <v>0</v>
      </c>
      <c r="J35" s="102"/>
      <c r="K35" s="103">
        <v>13.18</v>
      </c>
      <c r="L35" s="84">
        <v>16.03</v>
      </c>
      <c r="M35" s="84"/>
    </row>
    <row r="36" spans="1:13" s="31" customFormat="1" ht="26.25">
      <c r="A36" s="97" t="s">
        <v>83</v>
      </c>
      <c r="B36" s="105" t="s">
        <v>48</v>
      </c>
      <c r="C36" s="106" t="s">
        <v>63</v>
      </c>
      <c r="D36" s="107" t="s">
        <v>64</v>
      </c>
      <c r="E36" s="98" t="s">
        <v>46</v>
      </c>
      <c r="F36" s="101">
        <v>1.88</v>
      </c>
      <c r="G36" s="155">
        <f>$G$16</f>
        <v>0</v>
      </c>
      <c r="H36" s="155">
        <f t="shared" si="4"/>
        <v>0</v>
      </c>
      <c r="I36" s="154">
        <f t="shared" si="5"/>
        <v>0</v>
      </c>
      <c r="J36" s="74"/>
      <c r="K36" s="103">
        <v>0.98</v>
      </c>
      <c r="L36" s="84">
        <v>1.19</v>
      </c>
      <c r="M36" s="84"/>
    </row>
    <row r="37" spans="1:13" s="31" customFormat="1" ht="52.5">
      <c r="A37" s="97" t="s">
        <v>89</v>
      </c>
      <c r="B37" s="105" t="s">
        <v>48</v>
      </c>
      <c r="C37" s="106" t="s">
        <v>55</v>
      </c>
      <c r="D37" s="107" t="s">
        <v>56</v>
      </c>
      <c r="E37" s="98" t="s">
        <v>43</v>
      </c>
      <c r="F37" s="101">
        <v>21.88</v>
      </c>
      <c r="G37" s="155">
        <f>$G$17</f>
        <v>0</v>
      </c>
      <c r="H37" s="155">
        <f t="shared" si="4"/>
        <v>0</v>
      </c>
      <c r="I37" s="154">
        <f t="shared" si="5"/>
        <v>0</v>
      </c>
      <c r="J37" s="74"/>
      <c r="K37" s="103">
        <v>45.81</v>
      </c>
      <c r="L37" s="84">
        <v>55.73</v>
      </c>
      <c r="M37" s="84"/>
    </row>
    <row r="38" spans="1:13" s="31" customFormat="1" ht="66">
      <c r="A38" s="97" t="s">
        <v>90</v>
      </c>
      <c r="B38" s="105" t="s">
        <v>34</v>
      </c>
      <c r="C38" s="108">
        <v>1</v>
      </c>
      <c r="D38" s="107" t="s">
        <v>67</v>
      </c>
      <c r="E38" s="98" t="s">
        <v>43</v>
      </c>
      <c r="F38" s="101">
        <v>253.94</v>
      </c>
      <c r="G38" s="155">
        <f>$G$18</f>
        <v>0</v>
      </c>
      <c r="H38" s="155">
        <f t="shared" si="4"/>
        <v>0</v>
      </c>
      <c r="I38" s="154">
        <f t="shared" si="5"/>
        <v>0</v>
      </c>
      <c r="J38" s="74"/>
      <c r="K38" s="103">
        <v>17.71</v>
      </c>
      <c r="L38" s="84">
        <v>21.54</v>
      </c>
      <c r="M38" s="84"/>
    </row>
    <row r="39" spans="1:13" s="31" customFormat="1" ht="26.25">
      <c r="A39" s="97" t="s">
        <v>91</v>
      </c>
      <c r="B39" s="105" t="s">
        <v>48</v>
      </c>
      <c r="C39" s="106" t="s">
        <v>59</v>
      </c>
      <c r="D39" s="107" t="s">
        <v>60</v>
      </c>
      <c r="E39" s="98" t="s">
        <v>44</v>
      </c>
      <c r="F39" s="101">
        <v>648.28</v>
      </c>
      <c r="G39" s="155">
        <f>$G$19</f>
        <v>0</v>
      </c>
      <c r="H39" s="155">
        <f t="shared" si="4"/>
        <v>0</v>
      </c>
      <c r="I39" s="154">
        <f t="shared" si="5"/>
        <v>0</v>
      </c>
      <c r="J39" s="74"/>
      <c r="K39" s="103">
        <v>1.97</v>
      </c>
      <c r="L39" s="84">
        <v>2.4</v>
      </c>
      <c r="M39" s="84"/>
    </row>
    <row r="40" spans="1:13" s="31" customFormat="1" ht="26.25">
      <c r="A40" s="97" t="s">
        <v>115</v>
      </c>
      <c r="B40" s="105" t="s">
        <v>48</v>
      </c>
      <c r="C40" s="109" t="s">
        <v>65</v>
      </c>
      <c r="D40" s="107" t="s">
        <v>66</v>
      </c>
      <c r="E40" s="98" t="s">
        <v>46</v>
      </c>
      <c r="F40" s="101">
        <v>87.52</v>
      </c>
      <c r="G40" s="155">
        <f>$G$20</f>
        <v>0</v>
      </c>
      <c r="H40" s="155">
        <f t="shared" si="4"/>
        <v>0</v>
      </c>
      <c r="I40" s="154">
        <f t="shared" si="5"/>
        <v>0</v>
      </c>
      <c r="J40" s="74"/>
      <c r="K40" s="103">
        <v>0.6</v>
      </c>
      <c r="L40" s="84">
        <v>0.73</v>
      </c>
      <c r="M40" s="84"/>
    </row>
    <row r="41" spans="1:13" s="31" customFormat="1" ht="52.5">
      <c r="A41" s="97" t="s">
        <v>116</v>
      </c>
      <c r="B41" s="105" t="s">
        <v>48</v>
      </c>
      <c r="C41" s="109" t="s">
        <v>57</v>
      </c>
      <c r="D41" s="107" t="s">
        <v>58</v>
      </c>
      <c r="E41" s="98" t="s">
        <v>45</v>
      </c>
      <c r="F41" s="101">
        <v>32.41</v>
      </c>
      <c r="G41" s="155">
        <f>$G$21</f>
        <v>0</v>
      </c>
      <c r="H41" s="155">
        <f t="shared" si="4"/>
        <v>0</v>
      </c>
      <c r="I41" s="154">
        <f t="shared" si="5"/>
        <v>0</v>
      </c>
      <c r="J41" s="74"/>
      <c r="K41" s="103">
        <v>1249.36</v>
      </c>
      <c r="L41" s="84">
        <v>1519.85</v>
      </c>
      <c r="M41" s="84"/>
    </row>
    <row r="42" spans="1:13" s="31" customFormat="1" ht="26.25">
      <c r="A42" s="97" t="s">
        <v>117</v>
      </c>
      <c r="B42" s="105" t="s">
        <v>48</v>
      </c>
      <c r="C42" s="109" t="s">
        <v>61</v>
      </c>
      <c r="D42" s="107" t="s">
        <v>62</v>
      </c>
      <c r="E42" s="98" t="s">
        <v>47</v>
      </c>
      <c r="F42" s="101">
        <v>636.05</v>
      </c>
      <c r="G42" s="155">
        <f>$G$22</f>
        <v>0</v>
      </c>
      <c r="H42" s="155">
        <f t="shared" si="4"/>
        <v>0</v>
      </c>
      <c r="I42" s="154">
        <f t="shared" si="5"/>
        <v>0</v>
      </c>
      <c r="J42" s="74"/>
      <c r="K42" s="103">
        <v>1.21</v>
      </c>
      <c r="L42" s="84">
        <v>1.47</v>
      </c>
      <c r="M42" s="84"/>
    </row>
    <row r="43" spans="1:13" s="31" customFormat="1" ht="26.25">
      <c r="A43" s="97" t="s">
        <v>118</v>
      </c>
      <c r="B43" s="105" t="s">
        <v>48</v>
      </c>
      <c r="C43" s="109" t="s">
        <v>53</v>
      </c>
      <c r="D43" s="107" t="s">
        <v>54</v>
      </c>
      <c r="E43" s="98" t="s">
        <v>44</v>
      </c>
      <c r="F43" s="101">
        <v>6.6</v>
      </c>
      <c r="G43" s="155">
        <f>$G$23</f>
        <v>0</v>
      </c>
      <c r="H43" s="155">
        <f t="shared" si="4"/>
        <v>0</v>
      </c>
      <c r="I43" s="154">
        <f t="shared" si="5"/>
        <v>0</v>
      </c>
      <c r="J43" s="74"/>
      <c r="K43" s="103">
        <v>15.91</v>
      </c>
      <c r="L43" s="84">
        <v>19.35</v>
      </c>
      <c r="M43" s="84"/>
    </row>
    <row r="44" spans="1:13" s="31" customFormat="1" ht="15">
      <c r="A44" s="89" t="s">
        <v>84</v>
      </c>
      <c r="B44" s="90"/>
      <c r="C44" s="91"/>
      <c r="D44" s="92" t="s">
        <v>42</v>
      </c>
      <c r="E44" s="93"/>
      <c r="F44" s="94"/>
      <c r="G44" s="93"/>
      <c r="H44" s="93"/>
      <c r="I44" s="95">
        <f>SUM(I45:I56)</f>
        <v>0</v>
      </c>
      <c r="J44" s="74"/>
      <c r="K44" s="104"/>
      <c r="L44" s="84"/>
      <c r="M44" s="84"/>
    </row>
    <row r="45" spans="1:13" s="32" customFormat="1" ht="14.25">
      <c r="A45" s="97" t="s">
        <v>85</v>
      </c>
      <c r="B45" s="105" t="s">
        <v>48</v>
      </c>
      <c r="C45" s="106" t="s">
        <v>49</v>
      </c>
      <c r="D45" s="107" t="s">
        <v>50</v>
      </c>
      <c r="E45" s="98" t="s">
        <v>44</v>
      </c>
      <c r="F45" s="101">
        <v>87.87</v>
      </c>
      <c r="G45" s="155">
        <f>$G$15</f>
        <v>0</v>
      </c>
      <c r="H45" s="155">
        <f aca="true" t="shared" si="6" ref="H45:H56">ROUND(ROUND(G45,2)*(1+$I$6),2)</f>
        <v>0</v>
      </c>
      <c r="I45" s="154">
        <f aca="true" t="shared" si="7" ref="I45:I56">ROUND(H45*F45,2)</f>
        <v>0</v>
      </c>
      <c r="J45" s="102"/>
      <c r="K45" s="103">
        <v>13.18</v>
      </c>
      <c r="L45" s="84">
        <v>16.03</v>
      </c>
      <c r="M45" s="84"/>
    </row>
    <row r="46" spans="1:13" s="31" customFormat="1" ht="26.25">
      <c r="A46" s="97" t="s">
        <v>86</v>
      </c>
      <c r="B46" s="105" t="s">
        <v>48</v>
      </c>
      <c r="C46" s="106" t="s">
        <v>63</v>
      </c>
      <c r="D46" s="107" t="s">
        <v>64</v>
      </c>
      <c r="E46" s="98" t="s">
        <v>46</v>
      </c>
      <c r="F46" s="101">
        <v>25.04</v>
      </c>
      <c r="G46" s="155">
        <f>$G$16</f>
        <v>0</v>
      </c>
      <c r="H46" s="155">
        <f t="shared" si="6"/>
        <v>0</v>
      </c>
      <c r="I46" s="154">
        <f t="shared" si="7"/>
        <v>0</v>
      </c>
      <c r="J46" s="74"/>
      <c r="K46" s="103">
        <v>0.98</v>
      </c>
      <c r="L46" s="84">
        <v>1.19</v>
      </c>
      <c r="M46" s="84"/>
    </row>
    <row r="47" spans="1:13" s="31" customFormat="1" ht="52.5">
      <c r="A47" s="97" t="s">
        <v>92</v>
      </c>
      <c r="B47" s="105" t="s">
        <v>48</v>
      </c>
      <c r="C47" s="106" t="s">
        <v>55</v>
      </c>
      <c r="D47" s="107" t="s">
        <v>56</v>
      </c>
      <c r="E47" s="98" t="s">
        <v>43</v>
      </c>
      <c r="F47" s="101">
        <v>204.65</v>
      </c>
      <c r="G47" s="155">
        <f>$G$17</f>
        <v>0</v>
      </c>
      <c r="H47" s="155">
        <f t="shared" si="6"/>
        <v>0</v>
      </c>
      <c r="I47" s="154">
        <f t="shared" si="7"/>
        <v>0</v>
      </c>
      <c r="J47" s="74"/>
      <c r="K47" s="103">
        <v>45.81</v>
      </c>
      <c r="L47" s="84">
        <v>55.73</v>
      </c>
      <c r="M47" s="84"/>
    </row>
    <row r="48" spans="1:13" s="31" customFormat="1" ht="66">
      <c r="A48" s="97" t="s">
        <v>93</v>
      </c>
      <c r="B48" s="105" t="s">
        <v>34</v>
      </c>
      <c r="C48" s="108">
        <v>1</v>
      </c>
      <c r="D48" s="107" t="s">
        <v>67</v>
      </c>
      <c r="E48" s="98" t="s">
        <v>43</v>
      </c>
      <c r="F48" s="101">
        <v>768.82</v>
      </c>
      <c r="G48" s="155">
        <f>$G$18</f>
        <v>0</v>
      </c>
      <c r="H48" s="155">
        <f t="shared" si="6"/>
        <v>0</v>
      </c>
      <c r="I48" s="154">
        <f t="shared" si="7"/>
        <v>0</v>
      </c>
      <c r="J48" s="74"/>
      <c r="K48" s="103">
        <v>17.71</v>
      </c>
      <c r="L48" s="84">
        <v>21.54</v>
      </c>
      <c r="M48" s="84"/>
    </row>
    <row r="49" spans="1:13" s="31" customFormat="1" ht="26.25">
      <c r="A49" s="97" t="s">
        <v>94</v>
      </c>
      <c r="B49" s="105" t="s">
        <v>48</v>
      </c>
      <c r="C49" s="106" t="s">
        <v>59</v>
      </c>
      <c r="D49" s="107" t="s">
        <v>60</v>
      </c>
      <c r="E49" s="98" t="s">
        <v>44</v>
      </c>
      <c r="F49" s="101">
        <v>2586.58</v>
      </c>
      <c r="G49" s="155">
        <f>$G$19</f>
        <v>0</v>
      </c>
      <c r="H49" s="155">
        <f t="shared" si="6"/>
        <v>0</v>
      </c>
      <c r="I49" s="154">
        <f t="shared" si="7"/>
        <v>0</v>
      </c>
      <c r="J49" s="74"/>
      <c r="K49" s="103">
        <v>1.97</v>
      </c>
      <c r="L49" s="84">
        <v>2.4</v>
      </c>
      <c r="M49" s="84"/>
    </row>
    <row r="50" spans="1:13" s="31" customFormat="1" ht="26.25">
      <c r="A50" s="97" t="s">
        <v>119</v>
      </c>
      <c r="B50" s="105" t="s">
        <v>48</v>
      </c>
      <c r="C50" s="109" t="s">
        <v>65</v>
      </c>
      <c r="D50" s="107" t="s">
        <v>66</v>
      </c>
      <c r="E50" s="98" t="s">
        <v>46</v>
      </c>
      <c r="F50" s="101">
        <v>349.19</v>
      </c>
      <c r="G50" s="155">
        <f>$G$20</f>
        <v>0</v>
      </c>
      <c r="H50" s="155">
        <f t="shared" si="6"/>
        <v>0</v>
      </c>
      <c r="I50" s="154">
        <f t="shared" si="7"/>
        <v>0</v>
      </c>
      <c r="J50" s="74"/>
      <c r="K50" s="103">
        <v>0.6</v>
      </c>
      <c r="L50" s="84">
        <v>0.73</v>
      </c>
      <c r="M50" s="84"/>
    </row>
    <row r="51" spans="1:13" s="31" customFormat="1" ht="52.5">
      <c r="A51" s="97" t="s">
        <v>120</v>
      </c>
      <c r="B51" s="105" t="s">
        <v>48</v>
      </c>
      <c r="C51" s="109" t="s">
        <v>57</v>
      </c>
      <c r="D51" s="107" t="s">
        <v>58</v>
      </c>
      <c r="E51" s="98" t="s">
        <v>45</v>
      </c>
      <c r="F51" s="101">
        <v>129.33</v>
      </c>
      <c r="G51" s="155">
        <f>$G$21</f>
        <v>0</v>
      </c>
      <c r="H51" s="155">
        <f t="shared" si="6"/>
        <v>0</v>
      </c>
      <c r="I51" s="154">
        <f t="shared" si="7"/>
        <v>0</v>
      </c>
      <c r="J51" s="74"/>
      <c r="K51" s="103">
        <v>1249.36</v>
      </c>
      <c r="L51" s="84">
        <v>1519.85</v>
      </c>
      <c r="M51" s="84"/>
    </row>
    <row r="52" spans="1:13" s="31" customFormat="1" ht="26.25">
      <c r="A52" s="97" t="s">
        <v>121</v>
      </c>
      <c r="B52" s="105" t="s">
        <v>48</v>
      </c>
      <c r="C52" s="109" t="s">
        <v>61</v>
      </c>
      <c r="D52" s="107" t="s">
        <v>62</v>
      </c>
      <c r="E52" s="98" t="s">
        <v>47</v>
      </c>
      <c r="F52" s="101">
        <v>2538.1</v>
      </c>
      <c r="G52" s="155">
        <f>$G$22</f>
        <v>0</v>
      </c>
      <c r="H52" s="155">
        <f t="shared" si="6"/>
        <v>0</v>
      </c>
      <c r="I52" s="154">
        <f t="shared" si="7"/>
        <v>0</v>
      </c>
      <c r="J52" s="74"/>
      <c r="K52" s="103">
        <v>1.21</v>
      </c>
      <c r="L52" s="84">
        <v>1.47</v>
      </c>
      <c r="M52" s="84"/>
    </row>
    <row r="53" spans="1:13" s="30" customFormat="1" ht="14.25">
      <c r="A53" s="97" t="s">
        <v>122</v>
      </c>
      <c r="B53" s="105" t="s">
        <v>34</v>
      </c>
      <c r="C53" s="110">
        <v>2</v>
      </c>
      <c r="D53" s="107" t="s">
        <v>68</v>
      </c>
      <c r="E53" s="98" t="s">
        <v>43</v>
      </c>
      <c r="F53" s="98">
        <v>12.76</v>
      </c>
      <c r="G53" s="119"/>
      <c r="H53" s="155">
        <f t="shared" si="6"/>
        <v>0</v>
      </c>
      <c r="I53" s="154">
        <f t="shared" si="7"/>
        <v>0</v>
      </c>
      <c r="J53" s="74"/>
      <c r="K53" s="103">
        <v>106.56</v>
      </c>
      <c r="L53" s="84">
        <v>129.63</v>
      </c>
      <c r="M53" s="84"/>
    </row>
    <row r="54" spans="1:13" s="31" customFormat="1" ht="39">
      <c r="A54" s="97" t="s">
        <v>123</v>
      </c>
      <c r="B54" s="105" t="s">
        <v>34</v>
      </c>
      <c r="C54" s="110">
        <v>3</v>
      </c>
      <c r="D54" s="107" t="s">
        <v>69</v>
      </c>
      <c r="E54" s="98" t="s">
        <v>43</v>
      </c>
      <c r="F54" s="98">
        <v>12.76</v>
      </c>
      <c r="G54" s="119"/>
      <c r="H54" s="155">
        <f t="shared" si="6"/>
        <v>0</v>
      </c>
      <c r="I54" s="154">
        <f t="shared" si="7"/>
        <v>0</v>
      </c>
      <c r="J54" s="74"/>
      <c r="K54" s="103">
        <v>6.02</v>
      </c>
      <c r="L54" s="84">
        <v>7.32</v>
      </c>
      <c r="M54" s="84"/>
    </row>
    <row r="55" spans="1:13" s="30" customFormat="1" ht="52.5">
      <c r="A55" s="97" t="s">
        <v>124</v>
      </c>
      <c r="B55" s="105" t="s">
        <v>34</v>
      </c>
      <c r="C55" s="110">
        <v>4</v>
      </c>
      <c r="D55" s="107" t="s">
        <v>72</v>
      </c>
      <c r="E55" s="98" t="s">
        <v>70</v>
      </c>
      <c r="F55" s="101">
        <v>4</v>
      </c>
      <c r="G55" s="119"/>
      <c r="H55" s="155">
        <f t="shared" si="6"/>
        <v>0</v>
      </c>
      <c r="I55" s="154">
        <f t="shared" si="7"/>
        <v>0</v>
      </c>
      <c r="J55" s="74"/>
      <c r="K55" s="103">
        <v>510.87</v>
      </c>
      <c r="L55" s="84">
        <v>621.47</v>
      </c>
      <c r="M55" s="84"/>
    </row>
    <row r="56" spans="1:13" s="31" customFormat="1" ht="26.25">
      <c r="A56" s="97" t="s">
        <v>125</v>
      </c>
      <c r="B56" s="105" t="s">
        <v>48</v>
      </c>
      <c r="C56" s="109" t="s">
        <v>53</v>
      </c>
      <c r="D56" s="107" t="s">
        <v>54</v>
      </c>
      <c r="E56" s="98" t="s">
        <v>44</v>
      </c>
      <c r="F56" s="101">
        <v>54.35</v>
      </c>
      <c r="G56" s="155">
        <f>$G$23</f>
        <v>0</v>
      </c>
      <c r="H56" s="155">
        <f t="shared" si="6"/>
        <v>0</v>
      </c>
      <c r="I56" s="154">
        <f t="shared" si="7"/>
        <v>0</v>
      </c>
      <c r="J56" s="74"/>
      <c r="K56" s="103">
        <v>15.91</v>
      </c>
      <c r="L56" s="84">
        <v>19.35</v>
      </c>
      <c r="M56" s="84"/>
    </row>
    <row r="57" spans="1:13" s="31" customFormat="1" ht="15">
      <c r="A57" s="89" t="s">
        <v>87</v>
      </c>
      <c r="B57" s="90"/>
      <c r="C57" s="91"/>
      <c r="D57" s="92" t="s">
        <v>105</v>
      </c>
      <c r="E57" s="93"/>
      <c r="F57" s="94"/>
      <c r="G57" s="93"/>
      <c r="H57" s="93"/>
      <c r="I57" s="95">
        <f>SUM(I58:I66)</f>
        <v>0</v>
      </c>
      <c r="J57" s="74"/>
      <c r="K57" s="104"/>
      <c r="L57" s="84"/>
      <c r="M57" s="84"/>
    </row>
    <row r="58" spans="1:13" s="34" customFormat="1" ht="14.25">
      <c r="A58" s="111" t="s">
        <v>88</v>
      </c>
      <c r="B58" s="105" t="s">
        <v>48</v>
      </c>
      <c r="C58" s="106" t="s">
        <v>49</v>
      </c>
      <c r="D58" s="107" t="s">
        <v>50</v>
      </c>
      <c r="E58" s="98" t="s">
        <v>44</v>
      </c>
      <c r="F58" s="101">
        <v>175.41</v>
      </c>
      <c r="G58" s="155">
        <f>$G$15</f>
        <v>0</v>
      </c>
      <c r="H58" s="155">
        <f aca="true" t="shared" si="8" ref="H58:H66">ROUND(ROUND(G58,2)*(1+$I$6),2)</f>
        <v>0</v>
      </c>
      <c r="I58" s="154">
        <f aca="true" t="shared" si="9" ref="I58:I66">ROUND(H58*F58,2)</f>
        <v>0</v>
      </c>
      <c r="J58" s="102"/>
      <c r="K58" s="103">
        <v>13.18</v>
      </c>
      <c r="L58" s="84">
        <v>16.03</v>
      </c>
      <c r="M58" s="84"/>
    </row>
    <row r="59" spans="1:13" s="33" customFormat="1" ht="26.25">
      <c r="A59" s="111" t="s">
        <v>95</v>
      </c>
      <c r="B59" s="105" t="s">
        <v>48</v>
      </c>
      <c r="C59" s="106" t="s">
        <v>63</v>
      </c>
      <c r="D59" s="107" t="s">
        <v>64</v>
      </c>
      <c r="E59" s="98" t="s">
        <v>46</v>
      </c>
      <c r="F59" s="101">
        <v>49.99</v>
      </c>
      <c r="G59" s="155">
        <f>$G$16</f>
        <v>0</v>
      </c>
      <c r="H59" s="155">
        <f t="shared" si="8"/>
        <v>0</v>
      </c>
      <c r="I59" s="154">
        <f t="shared" si="9"/>
        <v>0</v>
      </c>
      <c r="J59" s="74"/>
      <c r="K59" s="103">
        <v>0.98</v>
      </c>
      <c r="L59" s="84">
        <v>1.19</v>
      </c>
      <c r="M59" s="84"/>
    </row>
    <row r="60" spans="1:13" s="33" customFormat="1" ht="52.5">
      <c r="A60" s="111" t="s">
        <v>96</v>
      </c>
      <c r="B60" s="105" t="s">
        <v>48</v>
      </c>
      <c r="C60" s="106" t="s">
        <v>55</v>
      </c>
      <c r="D60" s="107" t="s">
        <v>56</v>
      </c>
      <c r="E60" s="98" t="s">
        <v>43</v>
      </c>
      <c r="F60" s="101">
        <v>382.33</v>
      </c>
      <c r="G60" s="155">
        <f>$G$17</f>
        <v>0</v>
      </c>
      <c r="H60" s="155">
        <f t="shared" si="8"/>
        <v>0</v>
      </c>
      <c r="I60" s="154">
        <f t="shared" si="9"/>
        <v>0</v>
      </c>
      <c r="J60" s="74"/>
      <c r="K60" s="103">
        <v>45.81</v>
      </c>
      <c r="L60" s="84">
        <v>55.73</v>
      </c>
      <c r="M60" s="84"/>
    </row>
    <row r="61" spans="1:13" s="33" customFormat="1" ht="66">
      <c r="A61" s="111" t="s">
        <v>97</v>
      </c>
      <c r="B61" s="105" t="s">
        <v>34</v>
      </c>
      <c r="C61" s="108">
        <v>1</v>
      </c>
      <c r="D61" s="107" t="s">
        <v>67</v>
      </c>
      <c r="E61" s="98" t="s">
        <v>43</v>
      </c>
      <c r="F61" s="101">
        <v>656.31</v>
      </c>
      <c r="G61" s="155">
        <f>$G$18</f>
        <v>0</v>
      </c>
      <c r="H61" s="155">
        <f t="shared" si="8"/>
        <v>0</v>
      </c>
      <c r="I61" s="154">
        <f t="shared" si="9"/>
        <v>0</v>
      </c>
      <c r="J61" s="74"/>
      <c r="K61" s="103">
        <v>17.71</v>
      </c>
      <c r="L61" s="84">
        <v>21.54</v>
      </c>
      <c r="M61" s="84"/>
    </row>
    <row r="62" spans="1:13" s="33" customFormat="1" ht="26.25">
      <c r="A62" s="111" t="s">
        <v>98</v>
      </c>
      <c r="B62" s="105" t="s">
        <v>48</v>
      </c>
      <c r="C62" s="106" t="s">
        <v>59</v>
      </c>
      <c r="D62" s="107" t="s">
        <v>60</v>
      </c>
      <c r="E62" s="98" t="s">
        <v>44</v>
      </c>
      <c r="F62" s="101">
        <v>2010.51</v>
      </c>
      <c r="G62" s="155">
        <f>$G$19</f>
        <v>0</v>
      </c>
      <c r="H62" s="155">
        <f t="shared" si="8"/>
        <v>0</v>
      </c>
      <c r="I62" s="154">
        <f t="shared" si="9"/>
        <v>0</v>
      </c>
      <c r="J62" s="74"/>
      <c r="K62" s="103">
        <v>1.97</v>
      </c>
      <c r="L62" s="84">
        <v>2.4</v>
      </c>
      <c r="M62" s="84"/>
    </row>
    <row r="63" spans="1:13" s="33" customFormat="1" ht="26.25">
      <c r="A63" s="111" t="s">
        <v>126</v>
      </c>
      <c r="B63" s="105" t="s">
        <v>48</v>
      </c>
      <c r="C63" s="109" t="s">
        <v>65</v>
      </c>
      <c r="D63" s="107" t="s">
        <v>66</v>
      </c>
      <c r="E63" s="98" t="s">
        <v>46</v>
      </c>
      <c r="F63" s="101">
        <v>271.42</v>
      </c>
      <c r="G63" s="155">
        <f>$G$20</f>
        <v>0</v>
      </c>
      <c r="H63" s="155">
        <f t="shared" si="8"/>
        <v>0</v>
      </c>
      <c r="I63" s="154">
        <f t="shared" si="9"/>
        <v>0</v>
      </c>
      <c r="J63" s="74"/>
      <c r="K63" s="103">
        <v>0.6</v>
      </c>
      <c r="L63" s="84">
        <v>0.73</v>
      </c>
      <c r="M63" s="84"/>
    </row>
    <row r="64" spans="1:13" s="33" customFormat="1" ht="52.5">
      <c r="A64" s="111" t="s">
        <v>127</v>
      </c>
      <c r="B64" s="105" t="s">
        <v>48</v>
      </c>
      <c r="C64" s="109" t="s">
        <v>57</v>
      </c>
      <c r="D64" s="107" t="s">
        <v>58</v>
      </c>
      <c r="E64" s="98" t="s">
        <v>45</v>
      </c>
      <c r="F64" s="101">
        <v>100.53</v>
      </c>
      <c r="G64" s="155">
        <f>$G$21</f>
        <v>0</v>
      </c>
      <c r="H64" s="155">
        <f t="shared" si="8"/>
        <v>0</v>
      </c>
      <c r="I64" s="154">
        <f t="shared" si="9"/>
        <v>0</v>
      </c>
      <c r="J64" s="74"/>
      <c r="K64" s="103">
        <v>1249.36</v>
      </c>
      <c r="L64" s="84">
        <v>1519.85</v>
      </c>
      <c r="M64" s="84"/>
    </row>
    <row r="65" spans="1:13" s="33" customFormat="1" ht="26.25">
      <c r="A65" s="111" t="s">
        <v>128</v>
      </c>
      <c r="B65" s="105" t="s">
        <v>48</v>
      </c>
      <c r="C65" s="109" t="s">
        <v>61</v>
      </c>
      <c r="D65" s="107" t="s">
        <v>62</v>
      </c>
      <c r="E65" s="98" t="s">
        <v>47</v>
      </c>
      <c r="F65" s="101">
        <v>1972.9</v>
      </c>
      <c r="G65" s="155">
        <f>$G$22</f>
        <v>0</v>
      </c>
      <c r="H65" s="155">
        <f t="shared" si="8"/>
        <v>0</v>
      </c>
      <c r="I65" s="154">
        <f t="shared" si="9"/>
        <v>0</v>
      </c>
      <c r="J65" s="74"/>
      <c r="K65" s="103">
        <v>1.21</v>
      </c>
      <c r="L65" s="84">
        <v>1.47</v>
      </c>
      <c r="M65" s="84"/>
    </row>
    <row r="66" spans="1:13" s="31" customFormat="1" ht="27" thickBot="1">
      <c r="A66" s="111" t="s">
        <v>129</v>
      </c>
      <c r="B66" s="105" t="s">
        <v>48</v>
      </c>
      <c r="C66" s="109" t="s">
        <v>53</v>
      </c>
      <c r="D66" s="107" t="s">
        <v>54</v>
      </c>
      <c r="E66" s="98" t="s">
        <v>44</v>
      </c>
      <c r="F66" s="101">
        <v>175.41</v>
      </c>
      <c r="G66" s="155">
        <f>$G$23</f>
        <v>0</v>
      </c>
      <c r="H66" s="155">
        <f t="shared" si="8"/>
        <v>0</v>
      </c>
      <c r="I66" s="154">
        <f t="shared" si="9"/>
        <v>0</v>
      </c>
      <c r="J66" s="74"/>
      <c r="K66" s="103">
        <v>15.91</v>
      </c>
      <c r="L66" s="84">
        <v>19.35</v>
      </c>
      <c r="M66" s="84"/>
    </row>
    <row r="67" spans="1:18" s="16" customFormat="1" ht="18" thickBot="1">
      <c r="A67" s="202" t="s">
        <v>27</v>
      </c>
      <c r="B67" s="203"/>
      <c r="C67" s="203"/>
      <c r="D67" s="203"/>
      <c r="E67" s="203"/>
      <c r="F67" s="203"/>
      <c r="G67" s="203"/>
      <c r="H67" s="112"/>
      <c r="I67" s="113">
        <f>I11</f>
        <v>0</v>
      </c>
      <c r="J67" s="114"/>
      <c r="K67" s="113"/>
      <c r="L67" s="115"/>
      <c r="M67" s="116"/>
      <c r="N67" s="18"/>
      <c r="P67" s="15"/>
      <c r="Q67" s="15"/>
      <c r="R67" s="15"/>
    </row>
    <row r="68" spans="1:18" s="16" customFormat="1" ht="12.75">
      <c r="A68" s="120"/>
      <c r="B68" s="121"/>
      <c r="C68" s="121"/>
      <c r="D68" s="122"/>
      <c r="E68" s="121"/>
      <c r="F68" s="123"/>
      <c r="G68" s="124"/>
      <c r="H68" s="124"/>
      <c r="I68" s="125"/>
      <c r="J68" s="114"/>
      <c r="K68" s="114"/>
      <c r="L68" s="115"/>
      <c r="M68" s="116"/>
      <c r="N68" s="18"/>
      <c r="P68" s="15"/>
      <c r="Q68" s="15"/>
      <c r="R68" s="15"/>
    </row>
    <row r="69" spans="1:18" s="16" customFormat="1" ht="12.75">
      <c r="A69" s="126" t="s">
        <v>137</v>
      </c>
      <c r="B69" s="127"/>
      <c r="C69" s="127"/>
      <c r="D69" s="128"/>
      <c r="E69" s="129"/>
      <c r="F69" s="130"/>
      <c r="G69" s="131"/>
      <c r="H69" s="131"/>
      <c r="I69" s="132"/>
      <c r="J69" s="114"/>
      <c r="K69" s="114" t="s">
        <v>18</v>
      </c>
      <c r="L69" s="115"/>
      <c r="M69" s="116"/>
      <c r="P69" s="15"/>
      <c r="Q69" s="15"/>
      <c r="R69" s="15"/>
    </row>
    <row r="70" spans="1:18" s="16" customFormat="1" ht="12.75">
      <c r="A70" s="133"/>
      <c r="B70" s="127"/>
      <c r="C70" s="127"/>
      <c r="D70" s="128"/>
      <c r="E70" s="129"/>
      <c r="F70" s="130"/>
      <c r="G70" s="131"/>
      <c r="H70" s="131"/>
      <c r="I70" s="132"/>
      <c r="J70" s="114"/>
      <c r="K70" s="114"/>
      <c r="L70" s="115"/>
      <c r="M70" s="116"/>
      <c r="P70" s="15"/>
      <c r="Q70" s="15"/>
      <c r="R70" s="15"/>
    </row>
    <row r="71" spans="1:13" ht="12.75">
      <c r="A71" s="133"/>
      <c r="B71" s="127"/>
      <c r="C71" s="127"/>
      <c r="D71" s="128"/>
      <c r="E71" s="129"/>
      <c r="F71" s="130"/>
      <c r="G71" s="131"/>
      <c r="H71" s="131"/>
      <c r="I71" s="132"/>
      <c r="J71" s="74"/>
      <c r="K71" s="117"/>
      <c r="L71" s="116"/>
      <c r="M71" s="116"/>
    </row>
    <row r="72" spans="1:13" ht="12.75">
      <c r="A72" s="133"/>
      <c r="B72" s="191" t="s">
        <v>138</v>
      </c>
      <c r="C72" s="191"/>
      <c r="D72" s="134"/>
      <c r="E72" s="192" t="s">
        <v>139</v>
      </c>
      <c r="F72" s="193"/>
      <c r="G72" s="193"/>
      <c r="H72" s="193"/>
      <c r="I72" s="132"/>
      <c r="J72" s="74"/>
      <c r="K72" s="117"/>
      <c r="L72" s="116"/>
      <c r="M72" s="116"/>
    </row>
    <row r="73" spans="1:13" ht="12.75">
      <c r="A73" s="135"/>
      <c r="B73" s="194" t="s">
        <v>140</v>
      </c>
      <c r="C73" s="194"/>
      <c r="D73" s="134"/>
      <c r="E73" s="194" t="s">
        <v>141</v>
      </c>
      <c r="F73" s="195"/>
      <c r="G73" s="195"/>
      <c r="H73" s="195"/>
      <c r="I73" s="136"/>
      <c r="J73" s="74"/>
      <c r="K73" s="117"/>
      <c r="L73" s="116"/>
      <c r="M73" s="116"/>
    </row>
    <row r="74" spans="1:13" ht="13.5">
      <c r="A74" s="135"/>
      <c r="B74" s="194" t="s">
        <v>142</v>
      </c>
      <c r="C74" s="194"/>
      <c r="D74" s="134"/>
      <c r="E74" s="196"/>
      <c r="F74" s="196"/>
      <c r="G74" s="196"/>
      <c r="H74" s="134"/>
      <c r="I74" s="137"/>
      <c r="J74" s="74"/>
      <c r="K74" s="117"/>
      <c r="L74" s="116"/>
      <c r="M74" s="116"/>
    </row>
    <row r="75" spans="1:18" s="16" customFormat="1" ht="13.5">
      <c r="A75" s="135"/>
      <c r="B75" s="138"/>
      <c r="C75" s="138"/>
      <c r="D75" s="187"/>
      <c r="E75" s="187"/>
      <c r="F75" s="188"/>
      <c r="G75" s="188"/>
      <c r="H75" s="139"/>
      <c r="I75" s="137"/>
      <c r="J75" s="118"/>
      <c r="K75" s="117"/>
      <c r="L75" s="116"/>
      <c r="M75" s="116"/>
      <c r="P75" s="15"/>
      <c r="Q75" s="15"/>
      <c r="R75" s="15"/>
    </row>
    <row r="76" spans="1:18" s="16" customFormat="1" ht="12.75">
      <c r="A76" s="140"/>
      <c r="B76" s="189"/>
      <c r="C76" s="189"/>
      <c r="D76" s="141"/>
      <c r="E76" s="142"/>
      <c r="F76" s="143"/>
      <c r="G76" s="144"/>
      <c r="H76" s="144"/>
      <c r="I76" s="145"/>
      <c r="J76" s="27"/>
      <c r="L76" s="17"/>
      <c r="M76" s="17"/>
      <c r="P76" s="15"/>
      <c r="Q76" s="15"/>
      <c r="R76" s="15"/>
    </row>
    <row r="77" spans="1:9" ht="12.75">
      <c r="A77" s="146"/>
      <c r="B77" s="190"/>
      <c r="C77" s="190"/>
      <c r="D77" s="147"/>
      <c r="E77" s="148"/>
      <c r="F77" s="149"/>
      <c r="G77" s="150"/>
      <c r="H77" s="150"/>
      <c r="I77" s="151"/>
    </row>
    <row r="82" ht="12.75">
      <c r="I82" s="42">
        <v>1201737.6</v>
      </c>
    </row>
    <row r="83" ht="12.75">
      <c r="I83" s="42"/>
    </row>
    <row r="84" ht="12.75">
      <c r="I84" s="43"/>
    </row>
    <row r="85" ht="12.75">
      <c r="I85" s="42"/>
    </row>
    <row r="90" spans="1:8" ht="12.75">
      <c r="A90" s="19"/>
      <c r="B90" s="15"/>
      <c r="C90" s="15"/>
      <c r="F90" s="28"/>
      <c r="G90" s="26"/>
      <c r="H90" s="26"/>
    </row>
    <row r="91" spans="1:8" ht="12.75">
      <c r="A91" s="19"/>
      <c r="B91" s="15"/>
      <c r="C91" s="15"/>
      <c r="F91" s="28"/>
      <c r="G91" s="26"/>
      <c r="H91" s="26"/>
    </row>
    <row r="97" spans="1:18" s="16" customFormat="1" ht="12.75">
      <c r="A97" s="21"/>
      <c r="B97" s="22"/>
      <c r="C97" s="22"/>
      <c r="D97" s="23"/>
      <c r="E97" s="24"/>
      <c r="F97" s="29"/>
      <c r="G97" s="25"/>
      <c r="H97" s="25"/>
      <c r="I97" s="41"/>
      <c r="J97" s="20"/>
      <c r="L97" s="17"/>
      <c r="M97" s="17"/>
      <c r="P97" s="15"/>
      <c r="Q97" s="15"/>
      <c r="R97" s="15"/>
    </row>
    <row r="102" spans="1:18" s="16" customFormat="1" ht="12.75">
      <c r="A102" s="21"/>
      <c r="B102" s="22"/>
      <c r="C102" s="22"/>
      <c r="D102" s="23"/>
      <c r="E102" s="24"/>
      <c r="F102" s="29"/>
      <c r="G102" s="25"/>
      <c r="H102" s="25"/>
      <c r="I102" s="41"/>
      <c r="J102" s="20"/>
      <c r="L102" s="17"/>
      <c r="M102" s="17"/>
      <c r="P102" s="15"/>
      <c r="Q102" s="15"/>
      <c r="R102" s="15"/>
    </row>
    <row r="112" spans="1:8" ht="12.75">
      <c r="A112" s="19"/>
      <c r="B112" s="15"/>
      <c r="C112" s="15"/>
      <c r="F112" s="28"/>
      <c r="G112" s="26"/>
      <c r="H112" s="26"/>
    </row>
    <row r="117" spans="1:8" ht="12.75">
      <c r="A117" s="19"/>
      <c r="B117" s="15"/>
      <c r="C117" s="15"/>
      <c r="F117" s="28"/>
      <c r="G117" s="26"/>
      <c r="H117" s="26"/>
    </row>
  </sheetData>
  <sheetProtection password="E793" sheet="1" selectLockedCells="1"/>
  <autoFilter ref="A8:I67"/>
  <mergeCells count="28">
    <mergeCell ref="A7:B7"/>
    <mergeCell ref="C7:E7"/>
    <mergeCell ref="D9:E9"/>
    <mergeCell ref="I4:I5"/>
    <mergeCell ref="F6:G6"/>
    <mergeCell ref="F7:G7"/>
    <mergeCell ref="J6:M6"/>
    <mergeCell ref="J7:M7"/>
    <mergeCell ref="B10:G10"/>
    <mergeCell ref="B5:E5"/>
    <mergeCell ref="B6:E6"/>
    <mergeCell ref="A67:G67"/>
    <mergeCell ref="B11:G11"/>
    <mergeCell ref="A1:I1"/>
    <mergeCell ref="A2:I2"/>
    <mergeCell ref="B3:I3"/>
    <mergeCell ref="B4:E4"/>
    <mergeCell ref="F4:G5"/>
    <mergeCell ref="D75:E75"/>
    <mergeCell ref="F75:G75"/>
    <mergeCell ref="B76:C76"/>
    <mergeCell ref="B77:C77"/>
    <mergeCell ref="B72:C72"/>
    <mergeCell ref="E72:H72"/>
    <mergeCell ref="B73:C73"/>
    <mergeCell ref="E73:H73"/>
    <mergeCell ref="B74:C74"/>
    <mergeCell ref="E74:G74"/>
  </mergeCells>
  <conditionalFormatting sqref="F8:H9">
    <cfRule type="cellIs" priority="5" dxfId="5" operator="equal" stopIfTrue="1">
      <formula>0</formula>
    </cfRule>
  </conditionalFormatting>
  <conditionalFormatting sqref="J6:M6">
    <cfRule type="expression" priority="4" dxfId="6" stopIfTrue="1">
      <formula>$I6&lt;&gt;""</formula>
    </cfRule>
  </conditionalFormatting>
  <conditionalFormatting sqref="J7:M7">
    <cfRule type="expression" priority="3" dxfId="6" stopIfTrue="1">
      <formula>$I7&lt;&gt;""</formula>
    </cfRule>
  </conditionalFormatting>
  <conditionalFormatting sqref="K10">
    <cfRule type="cellIs" priority="2" dxfId="5" operator="equal" stopIfTrue="1">
      <formula>0</formula>
    </cfRule>
  </conditionalFormatting>
  <conditionalFormatting sqref="G13 G15:G23 G58:G66 G45:G56 G35:G43 G25:G33">
    <cfRule type="expression" priority="1" dxfId="0" stopIfTrue="1">
      <formula>H13&gt;L13</formula>
    </cfRule>
  </conditionalFormatting>
  <printOptions horizontalCentered="1" verticalCentered="1"/>
  <pageMargins left="0.25" right="0.25" top="0.75" bottom="0.75" header="0.3" footer="0.3"/>
  <pageSetup fitToHeight="9" horizontalDpi="600" verticalDpi="600" orientation="landscape" paperSize="9" scale="55" r:id="rId3"/>
  <headerFooter alignWithMargins="0">
    <oddFooter>&amp;CPágina &amp;P de &amp;N</oddFooter>
  </headerFooter>
  <rowBreaks count="1" manualBreakCount="1">
    <brk id="55" max="8" man="1"/>
  </rowBreaks>
  <colBreaks count="1" manualBreakCount="1">
    <brk id="9" max="76" man="1"/>
  </colBreaks>
  <legacyDrawing r:id="rId2"/>
</worksheet>
</file>

<file path=xl/worksheets/sheet2.xml><?xml version="1.0" encoding="utf-8"?>
<worksheet xmlns="http://schemas.openxmlformats.org/spreadsheetml/2006/main" xmlns:r="http://schemas.openxmlformats.org/officeDocument/2006/relationships">
  <sheetPr>
    <tabColor rgb="FFFFC000"/>
  </sheetPr>
  <dimension ref="A1:N30"/>
  <sheetViews>
    <sheetView showGridLines="0" view="pageBreakPreview" zoomScaleSheetLayoutView="100" zoomScalePageLayoutView="0" workbookViewId="0" topLeftCell="A13">
      <selection activeCell="E22" sqref="E22:H22"/>
    </sheetView>
  </sheetViews>
  <sheetFormatPr defaultColWidth="11.00390625" defaultRowHeight="15"/>
  <cols>
    <col min="1" max="1" width="14.421875" style="8" customWidth="1"/>
    <col min="2" max="2" width="11.00390625" style="8" customWidth="1"/>
    <col min="3" max="3" width="24.140625" style="8" customWidth="1"/>
    <col min="4" max="4" width="16.7109375" style="8" customWidth="1"/>
    <col min="5" max="5" width="11.57421875" style="8" customWidth="1"/>
    <col min="6" max="6" width="16.140625" style="8" customWidth="1"/>
    <col min="7" max="7" width="13.421875" style="8" bestFit="1" customWidth="1"/>
    <col min="8" max="8" width="18.00390625" style="8" customWidth="1"/>
    <col min="9" max="9" width="15.140625" style="8" bestFit="1" customWidth="1"/>
    <col min="10" max="10" width="16.7109375" style="8" customWidth="1"/>
    <col min="11" max="11" width="15.140625" style="8" bestFit="1" customWidth="1"/>
    <col min="12" max="12" width="14.8515625" style="8" customWidth="1"/>
    <col min="13" max="13" width="15.140625" style="8" bestFit="1" customWidth="1"/>
    <col min="14" max="246" width="9.140625" style="8" customWidth="1"/>
    <col min="247" max="247" width="14.421875" style="8" customWidth="1"/>
    <col min="248" max="16384" width="11.00390625" style="8" customWidth="1"/>
  </cols>
  <sheetData>
    <row r="1" spans="1:14" ht="18" customHeight="1">
      <c r="A1" s="230" t="s">
        <v>2</v>
      </c>
      <c r="B1" s="231"/>
      <c r="C1" s="231"/>
      <c r="D1" s="231"/>
      <c r="E1" s="231"/>
      <c r="F1" s="231"/>
      <c r="G1" s="231"/>
      <c r="H1" s="231"/>
      <c r="I1" s="231"/>
      <c r="J1" s="231"/>
      <c r="K1" s="231"/>
      <c r="L1" s="231"/>
      <c r="M1" s="231"/>
      <c r="N1" s="48"/>
    </row>
    <row r="2" spans="1:14" ht="13.5">
      <c r="A2" s="49"/>
      <c r="B2" s="1"/>
      <c r="C2" s="2"/>
      <c r="D2" s="2"/>
      <c r="E2" s="3"/>
      <c r="F2" s="4"/>
      <c r="G2" s="50"/>
      <c r="H2" s="50"/>
      <c r="I2" s="50"/>
      <c r="J2" s="51"/>
      <c r="K2" s="51"/>
      <c r="L2" s="52"/>
      <c r="M2" s="52"/>
      <c r="N2" s="48"/>
    </row>
    <row r="3" spans="1:14" ht="13.5">
      <c r="A3" s="247" t="s">
        <v>3</v>
      </c>
      <c r="B3" s="246"/>
      <c r="C3" s="37"/>
      <c r="D3" s="5"/>
      <c r="E3" s="6"/>
      <c r="F3" s="51"/>
      <c r="G3" s="52"/>
      <c r="H3" s="52"/>
      <c r="I3" s="52"/>
      <c r="J3" s="52"/>
      <c r="K3" s="248"/>
      <c r="L3" s="248"/>
      <c r="M3" s="248"/>
      <c r="N3" s="48"/>
    </row>
    <row r="4" spans="1:14" ht="13.5">
      <c r="A4" s="247"/>
      <c r="B4" s="246"/>
      <c r="C4" s="246"/>
      <c r="D4" s="246"/>
      <c r="E4" s="246"/>
      <c r="F4" s="246"/>
      <c r="G4" s="246"/>
      <c r="H4" s="246"/>
      <c r="I4" s="246"/>
      <c r="J4" s="246"/>
      <c r="K4" s="249"/>
      <c r="L4" s="249"/>
      <c r="M4" s="249"/>
      <c r="N4" s="48"/>
    </row>
    <row r="5" spans="1:14" ht="13.5">
      <c r="A5" s="12" t="s">
        <v>29</v>
      </c>
      <c r="B5" s="246" t="s">
        <v>35</v>
      </c>
      <c r="C5" s="246"/>
      <c r="D5" s="246"/>
      <c r="E5" s="246"/>
      <c r="F5" s="246"/>
      <c r="G5" s="7" t="s">
        <v>26</v>
      </c>
      <c r="H5" s="246" t="s">
        <v>144</v>
      </c>
      <c r="I5" s="246"/>
      <c r="J5" s="246"/>
      <c r="K5" s="246"/>
      <c r="L5" s="246"/>
      <c r="M5" s="246"/>
      <c r="N5" s="48"/>
    </row>
    <row r="6" spans="1:14" ht="13.5">
      <c r="A6" s="53"/>
      <c r="B6" s="54"/>
      <c r="C6" s="54"/>
      <c r="D6" s="54"/>
      <c r="E6" s="55"/>
      <c r="F6" s="56"/>
      <c r="G6" s="56"/>
      <c r="H6" s="56"/>
      <c r="I6" s="56"/>
      <c r="J6" s="56"/>
      <c r="K6" s="56"/>
      <c r="L6" s="52"/>
      <c r="M6" s="52"/>
      <c r="N6" s="48"/>
    </row>
    <row r="7" spans="1:14" ht="12.75" customHeight="1">
      <c r="A7" s="232" t="s">
        <v>0</v>
      </c>
      <c r="B7" s="232" t="s">
        <v>4</v>
      </c>
      <c r="C7" s="232"/>
      <c r="D7" s="232" t="s">
        <v>5</v>
      </c>
      <c r="E7" s="232" t="s">
        <v>6</v>
      </c>
      <c r="F7" s="245" t="s">
        <v>7</v>
      </c>
      <c r="G7" s="245"/>
      <c r="H7" s="245"/>
      <c r="I7" s="245"/>
      <c r="J7" s="245"/>
      <c r="K7" s="245"/>
      <c r="L7" s="245"/>
      <c r="M7" s="245"/>
      <c r="N7" s="48"/>
    </row>
    <row r="8" spans="1:14" ht="13.5">
      <c r="A8" s="232"/>
      <c r="B8" s="232"/>
      <c r="C8" s="232"/>
      <c r="D8" s="232"/>
      <c r="E8" s="232"/>
      <c r="F8" s="232" t="s">
        <v>8</v>
      </c>
      <c r="G8" s="232"/>
      <c r="H8" s="232" t="s">
        <v>9</v>
      </c>
      <c r="I8" s="232"/>
      <c r="J8" s="232" t="s">
        <v>10</v>
      </c>
      <c r="K8" s="232"/>
      <c r="L8" s="232" t="s">
        <v>11</v>
      </c>
      <c r="M8" s="232"/>
      <c r="N8" s="48"/>
    </row>
    <row r="9" spans="1:14" ht="13.5">
      <c r="A9" s="232"/>
      <c r="B9" s="232"/>
      <c r="C9" s="232"/>
      <c r="D9" s="232"/>
      <c r="E9" s="232"/>
      <c r="F9" s="57" t="s">
        <v>12</v>
      </c>
      <c r="G9" s="57" t="s">
        <v>13</v>
      </c>
      <c r="H9" s="57" t="s">
        <v>12</v>
      </c>
      <c r="I9" s="57" t="s">
        <v>13</v>
      </c>
      <c r="J9" s="57" t="s">
        <v>12</v>
      </c>
      <c r="K9" s="57" t="s">
        <v>13</v>
      </c>
      <c r="L9" s="57" t="s">
        <v>12</v>
      </c>
      <c r="M9" s="57" t="s">
        <v>13</v>
      </c>
      <c r="N9" s="48"/>
    </row>
    <row r="10" spans="1:14" ht="20.25" customHeight="1">
      <c r="A10" s="58" t="s">
        <v>33</v>
      </c>
      <c r="B10" s="244" t="str">
        <f>'Planilha Não Desonerada'!D12</f>
        <v>SERVIÇOS PRELIMINARES</v>
      </c>
      <c r="C10" s="244"/>
      <c r="D10" s="44">
        <f>'Planilha Não Desonerada'!I12</f>
        <v>0</v>
      </c>
      <c r="E10" s="36" t="e">
        <f aca="true" t="shared" si="0" ref="E10:E15">D10/$D$17</f>
        <v>#DIV/0!</v>
      </c>
      <c r="F10" s="47"/>
      <c r="G10" s="35">
        <f aca="true" t="shared" si="1" ref="G10:G15">F10</f>
        <v>0</v>
      </c>
      <c r="H10" s="47"/>
      <c r="I10" s="35">
        <f aca="true" t="shared" si="2" ref="I10:I15">H10+G10</f>
        <v>0</v>
      </c>
      <c r="J10" s="47"/>
      <c r="K10" s="35">
        <f aca="true" t="shared" si="3" ref="K10:K15">J10+I10</f>
        <v>0</v>
      </c>
      <c r="L10" s="47"/>
      <c r="M10" s="35">
        <f aca="true" t="shared" si="4" ref="M10:M15">L10+K10</f>
        <v>0</v>
      </c>
      <c r="N10" s="48"/>
    </row>
    <row r="11" spans="1:14" ht="20.25" customHeight="1">
      <c r="A11" s="58" t="s">
        <v>99</v>
      </c>
      <c r="B11" s="244" t="str">
        <f>'Planilha Não Desonerada'!D14</f>
        <v>RUA VEREADOR JUVENAL CONDÉ</v>
      </c>
      <c r="C11" s="244"/>
      <c r="D11" s="45">
        <f>'Planilha Não Desonerada'!I14</f>
        <v>0</v>
      </c>
      <c r="E11" s="36" t="e">
        <f t="shared" si="0"/>
        <v>#DIV/0!</v>
      </c>
      <c r="F11" s="47"/>
      <c r="G11" s="35">
        <f t="shared" si="1"/>
        <v>0</v>
      </c>
      <c r="H11" s="47"/>
      <c r="I11" s="35">
        <f t="shared" si="2"/>
        <v>0</v>
      </c>
      <c r="J11" s="47"/>
      <c r="K11" s="35">
        <f t="shared" si="3"/>
        <v>0</v>
      </c>
      <c r="L11" s="47"/>
      <c r="M11" s="35">
        <f t="shared" si="4"/>
        <v>0</v>
      </c>
      <c r="N11" s="48"/>
    </row>
    <row r="12" spans="1:14" ht="20.25" customHeight="1">
      <c r="A12" s="58" t="s">
        <v>75</v>
      </c>
      <c r="B12" s="244" t="str">
        <f>'Planilha Não Desonerada'!D24</f>
        <v>RUA IBIPU</v>
      </c>
      <c r="C12" s="244"/>
      <c r="D12" s="45">
        <f>'Planilha Não Desonerada'!I24</f>
        <v>0</v>
      </c>
      <c r="E12" s="36" t="e">
        <f t="shared" si="0"/>
        <v>#DIV/0!</v>
      </c>
      <c r="F12" s="47"/>
      <c r="G12" s="35">
        <f t="shared" si="1"/>
        <v>0</v>
      </c>
      <c r="H12" s="47"/>
      <c r="I12" s="35">
        <f t="shared" si="2"/>
        <v>0</v>
      </c>
      <c r="J12" s="47"/>
      <c r="K12" s="35">
        <f t="shared" si="3"/>
        <v>0</v>
      </c>
      <c r="L12" s="47"/>
      <c r="M12" s="35">
        <f t="shared" si="4"/>
        <v>0</v>
      </c>
      <c r="N12" s="48"/>
    </row>
    <row r="13" spans="1:14" ht="20.25" customHeight="1">
      <c r="A13" s="58" t="s">
        <v>81</v>
      </c>
      <c r="B13" s="244" t="str">
        <f>'Planilha Não Desonerada'!D34</f>
        <v>RUA AVELINO MARTINS</v>
      </c>
      <c r="C13" s="244"/>
      <c r="D13" s="45">
        <f>'Planilha Não Desonerada'!I34</f>
        <v>0</v>
      </c>
      <c r="E13" s="36" t="e">
        <f t="shared" si="0"/>
        <v>#DIV/0!</v>
      </c>
      <c r="F13" s="47"/>
      <c r="G13" s="35">
        <f t="shared" si="1"/>
        <v>0</v>
      </c>
      <c r="H13" s="47"/>
      <c r="I13" s="35">
        <f t="shared" si="2"/>
        <v>0</v>
      </c>
      <c r="J13" s="47"/>
      <c r="K13" s="35">
        <f t="shared" si="3"/>
        <v>0</v>
      </c>
      <c r="L13" s="47"/>
      <c r="M13" s="35">
        <f t="shared" si="4"/>
        <v>0</v>
      </c>
      <c r="N13" s="48"/>
    </row>
    <row r="14" spans="1:14" ht="20.25" customHeight="1">
      <c r="A14" s="58" t="s">
        <v>84</v>
      </c>
      <c r="B14" s="244" t="str">
        <f>'Planilha Não Desonerada'!D44</f>
        <v>RUA ANTÔNIO RODRIGUES NETO</v>
      </c>
      <c r="C14" s="244"/>
      <c r="D14" s="45">
        <f>'Planilha Não Desonerada'!I44</f>
        <v>0</v>
      </c>
      <c r="E14" s="36" t="e">
        <f t="shared" si="0"/>
        <v>#DIV/0!</v>
      </c>
      <c r="F14" s="47"/>
      <c r="G14" s="35">
        <f t="shared" si="1"/>
        <v>0</v>
      </c>
      <c r="H14" s="47"/>
      <c r="I14" s="35">
        <f t="shared" si="2"/>
        <v>0</v>
      </c>
      <c r="J14" s="47"/>
      <c r="K14" s="35">
        <f t="shared" si="3"/>
        <v>0</v>
      </c>
      <c r="L14" s="47"/>
      <c r="M14" s="35">
        <f t="shared" si="4"/>
        <v>0</v>
      </c>
      <c r="N14" s="48"/>
    </row>
    <row r="15" spans="1:14" ht="20.25" customHeight="1">
      <c r="A15" s="58" t="s">
        <v>87</v>
      </c>
      <c r="B15" s="244" t="str">
        <f>'Planilha Não Desonerada'!D57</f>
        <v>RUA ABUINO DE AQUINO</v>
      </c>
      <c r="C15" s="244"/>
      <c r="D15" s="45">
        <f>'Planilha Não Desonerada'!I57</f>
        <v>0</v>
      </c>
      <c r="E15" s="36" t="e">
        <f t="shared" si="0"/>
        <v>#DIV/0!</v>
      </c>
      <c r="F15" s="47"/>
      <c r="G15" s="35">
        <f t="shared" si="1"/>
        <v>0</v>
      </c>
      <c r="H15" s="47"/>
      <c r="I15" s="35">
        <f t="shared" si="2"/>
        <v>0</v>
      </c>
      <c r="J15" s="47"/>
      <c r="K15" s="35">
        <f t="shared" si="3"/>
        <v>0</v>
      </c>
      <c r="L15" s="47"/>
      <c r="M15" s="35">
        <f t="shared" si="4"/>
        <v>0</v>
      </c>
      <c r="N15" s="48"/>
    </row>
    <row r="16" spans="1:14" ht="15" customHeight="1">
      <c r="A16" s="234" t="s">
        <v>31</v>
      </c>
      <c r="B16" s="235"/>
      <c r="C16" s="235"/>
      <c r="D16" s="59"/>
      <c r="E16" s="9" t="e">
        <f>SUM(E10:E15)</f>
        <v>#DIV/0!</v>
      </c>
      <c r="F16" s="60" t="e">
        <f aca="true" t="shared" si="5" ref="F16:M16">F17/$D$17</f>
        <v>#DIV/0!</v>
      </c>
      <c r="G16" s="60" t="e">
        <f t="shared" si="5"/>
        <v>#DIV/0!</v>
      </c>
      <c r="H16" s="60" t="e">
        <f t="shared" si="5"/>
        <v>#DIV/0!</v>
      </c>
      <c r="I16" s="60" t="e">
        <f t="shared" si="5"/>
        <v>#DIV/0!</v>
      </c>
      <c r="J16" s="60" t="e">
        <f t="shared" si="5"/>
        <v>#DIV/0!</v>
      </c>
      <c r="K16" s="60" t="e">
        <f t="shared" si="5"/>
        <v>#DIV/0!</v>
      </c>
      <c r="L16" s="60" t="e">
        <f t="shared" si="5"/>
        <v>#DIV/0!</v>
      </c>
      <c r="M16" s="60" t="e">
        <f t="shared" si="5"/>
        <v>#DIV/0!</v>
      </c>
      <c r="N16" s="48"/>
    </row>
    <row r="17" spans="1:14" ht="15.75" customHeight="1">
      <c r="A17" s="234" t="s">
        <v>32</v>
      </c>
      <c r="B17" s="235"/>
      <c r="C17" s="235"/>
      <c r="D17" s="10">
        <f>SUM(D10:D15)</f>
        <v>0</v>
      </c>
      <c r="E17" s="59"/>
      <c r="F17" s="61">
        <f>F10*$D10+F11*$D11+F12*$D12+F13*$D13+F14*$D14+F15*$D15</f>
        <v>0</v>
      </c>
      <c r="G17" s="62">
        <f>F17</f>
        <v>0</v>
      </c>
      <c r="H17" s="61">
        <f>H10*$D10+H11*$D11+H12*$D12+H13*$D13+H14*$D14+H15*$D15</f>
        <v>0</v>
      </c>
      <c r="I17" s="62">
        <f>H17+G17</f>
        <v>0</v>
      </c>
      <c r="J17" s="61">
        <f>J10*$D10+J11*$D11+J12*$D12+J13*$D13+J14*$D14+J15*$D15</f>
        <v>0</v>
      </c>
      <c r="K17" s="62">
        <f>J17+I17</f>
        <v>0</v>
      </c>
      <c r="L17" s="61">
        <f>L10*$D10+L11*$D11+L12*$D12+L13*$D13+L14*$D14+L15*$D15</f>
        <v>0</v>
      </c>
      <c r="M17" s="62">
        <f>L17+K17</f>
        <v>0</v>
      </c>
      <c r="N17" s="48"/>
    </row>
    <row r="18" spans="1:14" ht="14.25" thickBot="1">
      <c r="A18" s="63"/>
      <c r="B18" s="64"/>
      <c r="C18" s="64"/>
      <c r="D18" s="64"/>
      <c r="E18" s="64"/>
      <c r="F18" s="64"/>
      <c r="G18" s="64"/>
      <c r="H18" s="64"/>
      <c r="I18" s="64"/>
      <c r="J18" s="64"/>
      <c r="K18" s="64"/>
      <c r="L18" s="64"/>
      <c r="M18" s="64"/>
      <c r="N18" s="48"/>
    </row>
    <row r="19" spans="1:14" ht="13.5">
      <c r="A19" s="157"/>
      <c r="B19" s="158"/>
      <c r="C19" s="158"/>
      <c r="D19" s="159"/>
      <c r="E19" s="160"/>
      <c r="F19" s="161"/>
      <c r="G19" s="161"/>
      <c r="H19" s="161"/>
      <c r="I19" s="161"/>
      <c r="J19" s="161"/>
      <c r="K19" s="161"/>
      <c r="L19" s="162"/>
      <c r="M19" s="163"/>
      <c r="N19" s="156"/>
    </row>
    <row r="20" spans="1:14" ht="15">
      <c r="A20" s="236" t="s">
        <v>35</v>
      </c>
      <c r="B20" s="237"/>
      <c r="C20" s="237"/>
      <c r="D20" s="164">
        <f ca="1">TODAY()</f>
        <v>44658</v>
      </c>
      <c r="E20" s="165"/>
      <c r="F20" s="166"/>
      <c r="G20" s="166"/>
      <c r="H20" s="166"/>
      <c r="I20" s="166"/>
      <c r="J20" s="166"/>
      <c r="K20" s="166"/>
      <c r="L20" s="166"/>
      <c r="M20" s="167"/>
      <c r="N20" s="156"/>
    </row>
    <row r="21" spans="1:14" ht="15">
      <c r="A21" s="168"/>
      <c r="B21" s="169"/>
      <c r="C21" s="169"/>
      <c r="D21" s="170"/>
      <c r="E21" s="165"/>
      <c r="F21" s="166"/>
      <c r="G21" s="166"/>
      <c r="H21" s="166"/>
      <c r="I21" s="166"/>
      <c r="J21" s="166"/>
      <c r="K21" s="166"/>
      <c r="L21" s="166"/>
      <c r="M21" s="167"/>
      <c r="N21" s="156"/>
    </row>
    <row r="22" spans="1:14" ht="13.5">
      <c r="A22" s="171"/>
      <c r="B22" s="169"/>
      <c r="C22" s="169"/>
      <c r="D22" s="172"/>
      <c r="E22" s="238"/>
      <c r="F22" s="238"/>
      <c r="G22" s="238"/>
      <c r="H22" s="238"/>
      <c r="I22" s="172"/>
      <c r="J22" s="172"/>
      <c r="K22" s="238"/>
      <c r="L22" s="238"/>
      <c r="M22" s="241"/>
      <c r="N22" s="156"/>
    </row>
    <row r="23" spans="1:14" ht="39" customHeight="1">
      <c r="A23" s="171"/>
      <c r="B23" s="165"/>
      <c r="C23" s="169"/>
      <c r="D23" s="172"/>
      <c r="E23" s="156"/>
      <c r="F23" s="156"/>
      <c r="G23" s="156"/>
      <c r="H23" s="156"/>
      <c r="I23" s="156"/>
      <c r="J23" s="173"/>
      <c r="K23" s="242"/>
      <c r="L23" s="242"/>
      <c r="M23" s="243"/>
      <c r="N23" s="156"/>
    </row>
    <row r="24" spans="1:14" ht="13.5">
      <c r="A24" s="171"/>
      <c r="B24" s="169"/>
      <c r="C24" s="169"/>
      <c r="D24" s="169"/>
      <c r="E24" s="156"/>
      <c r="F24" s="156"/>
      <c r="G24" s="156"/>
      <c r="H24" s="156"/>
      <c r="I24" s="156"/>
      <c r="J24" s="173"/>
      <c r="K24" s="239"/>
      <c r="L24" s="239"/>
      <c r="M24" s="240"/>
      <c r="N24" s="156"/>
    </row>
    <row r="25" spans="1:14" ht="13.5">
      <c r="A25" s="171"/>
      <c r="B25" s="169"/>
      <c r="C25" s="169"/>
      <c r="D25" s="233" t="s">
        <v>138</v>
      </c>
      <c r="E25" s="233"/>
      <c r="F25" s="233"/>
      <c r="G25" s="233"/>
      <c r="H25" s="174"/>
      <c r="I25" s="192" t="s">
        <v>139</v>
      </c>
      <c r="J25" s="193"/>
      <c r="K25" s="193"/>
      <c r="L25" s="193"/>
      <c r="M25" s="175"/>
      <c r="N25" s="156"/>
    </row>
    <row r="26" spans="1:14" ht="13.5">
      <c r="A26" s="171"/>
      <c r="B26" s="169"/>
      <c r="C26" s="169"/>
      <c r="D26" s="229" t="s">
        <v>140</v>
      </c>
      <c r="E26" s="229"/>
      <c r="F26" s="229"/>
      <c r="G26" s="229"/>
      <c r="H26" s="173"/>
      <c r="I26" s="194" t="s">
        <v>141</v>
      </c>
      <c r="J26" s="195"/>
      <c r="K26" s="195"/>
      <c r="L26" s="195"/>
      <c r="M26" s="176"/>
      <c r="N26" s="156"/>
    </row>
    <row r="27" spans="1:14" ht="13.5">
      <c r="A27" s="177"/>
      <c r="B27" s="178"/>
      <c r="C27" s="178"/>
      <c r="D27" s="229" t="s">
        <v>142</v>
      </c>
      <c r="E27" s="229"/>
      <c r="F27" s="229"/>
      <c r="G27" s="229"/>
      <c r="H27" s="179"/>
      <c r="I27" s="179"/>
      <c r="J27" s="179"/>
      <c r="K27" s="179"/>
      <c r="L27" s="156"/>
      <c r="M27" s="180"/>
      <c r="N27" s="156"/>
    </row>
    <row r="28" spans="1:14" ht="13.5">
      <c r="A28" s="177"/>
      <c r="B28" s="178"/>
      <c r="C28" s="178"/>
      <c r="D28" s="181"/>
      <c r="E28" s="182"/>
      <c r="F28" s="179"/>
      <c r="G28" s="179"/>
      <c r="H28" s="179"/>
      <c r="I28" s="179"/>
      <c r="J28" s="179"/>
      <c r="K28" s="179"/>
      <c r="L28" s="156"/>
      <c r="M28" s="180"/>
      <c r="N28" s="156"/>
    </row>
    <row r="29" spans="1:14" ht="13.5">
      <c r="A29" s="183"/>
      <c r="B29" s="156"/>
      <c r="C29" s="156"/>
      <c r="D29" s="156"/>
      <c r="E29" s="156"/>
      <c r="F29" s="156"/>
      <c r="G29" s="156"/>
      <c r="H29" s="156"/>
      <c r="I29" s="156"/>
      <c r="J29" s="156"/>
      <c r="K29" s="156"/>
      <c r="L29" s="156"/>
      <c r="M29" s="180"/>
      <c r="N29" s="156"/>
    </row>
    <row r="30" spans="1:14" ht="14.25" thickBot="1">
      <c r="A30" s="184"/>
      <c r="B30" s="185"/>
      <c r="C30" s="185"/>
      <c r="D30" s="185"/>
      <c r="E30" s="185"/>
      <c r="F30" s="185"/>
      <c r="G30" s="185"/>
      <c r="H30" s="185"/>
      <c r="I30" s="185"/>
      <c r="J30" s="185"/>
      <c r="K30" s="185"/>
      <c r="L30" s="185"/>
      <c r="M30" s="186"/>
      <c r="N30" s="156"/>
    </row>
  </sheetData>
  <sheetProtection sheet="1" selectLockedCells="1"/>
  <mergeCells count="34">
    <mergeCell ref="F7:M7"/>
    <mergeCell ref="B5:F5"/>
    <mergeCell ref="H5:M5"/>
    <mergeCell ref="A3:B3"/>
    <mergeCell ref="K3:M3"/>
    <mergeCell ref="A4:J4"/>
    <mergeCell ref="K4:M4"/>
    <mergeCell ref="F8:G8"/>
    <mergeCell ref="B15:C15"/>
    <mergeCell ref="B14:C14"/>
    <mergeCell ref="B13:C13"/>
    <mergeCell ref="B12:C12"/>
    <mergeCell ref="B11:C11"/>
    <mergeCell ref="B10:C10"/>
    <mergeCell ref="B7:C9"/>
    <mergeCell ref="D26:G26"/>
    <mergeCell ref="I25:L25"/>
    <mergeCell ref="I26:L26"/>
    <mergeCell ref="A20:C20"/>
    <mergeCell ref="E22:H22"/>
    <mergeCell ref="K24:M24"/>
    <mergeCell ref="K22:M22"/>
    <mergeCell ref="K23:M23"/>
    <mergeCell ref="A7:A9"/>
    <mergeCell ref="D27:G27"/>
    <mergeCell ref="A1:M1"/>
    <mergeCell ref="D7:D9"/>
    <mergeCell ref="E7:E9"/>
    <mergeCell ref="D25:G25"/>
    <mergeCell ref="A16:C16"/>
    <mergeCell ref="A17:C17"/>
    <mergeCell ref="J8:K8"/>
    <mergeCell ref="L8:M8"/>
    <mergeCell ref="H8:I8"/>
  </mergeCells>
  <printOptions horizontalCentered="1"/>
  <pageMargins left="0.5118110236220472" right="0.5118110236220472" top="0.7874015748031497" bottom="0.7874015748031497" header="0.31496062992125984" footer="0.31496062992125984"/>
  <pageSetup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Lucas</cp:lastModifiedBy>
  <cp:lastPrinted>2022-04-01T19:48:01Z</cp:lastPrinted>
  <dcterms:created xsi:type="dcterms:W3CDTF">2016-11-21T16:28:11Z</dcterms:created>
  <dcterms:modified xsi:type="dcterms:W3CDTF">2022-04-07T18:44:26Z</dcterms:modified>
  <cp:category/>
  <cp:version/>
  <cp:contentType/>
  <cp:contentStatus/>
</cp:coreProperties>
</file>